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AKCIONI PLANOVI\"/>
    </mc:Choice>
  </mc:AlternateContent>
  <xr:revisionPtr revIDLastSave="0" documentId="13_ncr:1_{6D885B94-8677-4BDD-9E9E-C8E398E961C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P Razvojne strategije" sheetId="6" r:id="rId1"/>
    <sheet name="AP Sektorska strategija 1" sheetId="5" r:id="rId2"/>
    <sheet name="AP Sektorska strategija X" sheetId="7" r:id="rId3"/>
    <sheet name="AP Ostali dokumenti" sheetId="8" r:id="rId4"/>
  </sheets>
  <definedNames>
    <definedName name="_xlnm._FilterDatabase" localSheetId="3" hidden="1">'AP Ostali dokumenti'!$A$3:$Q$16</definedName>
    <definedName name="_xlnm._FilterDatabase" localSheetId="0" hidden="1">'AP Razvojne strategije'!$A$3:$Q$90</definedName>
    <definedName name="_xlnm._FilterDatabase" localSheetId="1" hidden="1">'AP Sektorska strategija 1'!$A$3:$Q$31</definedName>
    <definedName name="_xlnm._FilterDatabase" localSheetId="2" hidden="1">'AP Sektorska strategija X'!$A$3:$Q$31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6" l="1"/>
  <c r="L89" i="6"/>
  <c r="K89" i="6"/>
  <c r="J89" i="6"/>
  <c r="I89" i="6"/>
  <c r="L9" i="6" l="1"/>
  <c r="O83" i="6" l="1"/>
  <c r="N83" i="6"/>
  <c r="K84" i="6"/>
  <c r="K83" i="6" s="1"/>
  <c r="J83" i="6"/>
  <c r="I83" i="6"/>
  <c r="L77" i="6"/>
  <c r="K77" i="6"/>
  <c r="J77" i="6"/>
  <c r="N68" i="6"/>
  <c r="M68" i="6"/>
  <c r="O84" i="6"/>
  <c r="N84" i="6"/>
  <c r="M84" i="6"/>
  <c r="M83" i="6" s="1"/>
  <c r="L84" i="6"/>
  <c r="L83" i="6" s="1"/>
  <c r="J84" i="6"/>
  <c r="I84" i="6"/>
  <c r="O80" i="6"/>
  <c r="N80" i="6"/>
  <c r="M80" i="6"/>
  <c r="L80" i="6"/>
  <c r="L76" i="6" s="1"/>
  <c r="K80" i="6"/>
  <c r="J80" i="6"/>
  <c r="J76" i="6" s="1"/>
  <c r="I80" i="6"/>
  <c r="O77" i="6"/>
  <c r="N77" i="6"/>
  <c r="N76" i="6" s="1"/>
  <c r="N67" i="6" s="1"/>
  <c r="M77" i="6"/>
  <c r="I77" i="6"/>
  <c r="I76" i="6" s="1"/>
  <c r="O72" i="6"/>
  <c r="N72" i="6"/>
  <c r="M72" i="6"/>
  <c r="L72" i="6"/>
  <c r="K72" i="6"/>
  <c r="J72" i="6"/>
  <c r="J68" i="6" s="1"/>
  <c r="I72" i="6"/>
  <c r="I68" i="6" s="1"/>
  <c r="O69" i="6"/>
  <c r="N69" i="6"/>
  <c r="M69" i="6"/>
  <c r="L69" i="6"/>
  <c r="K69" i="6"/>
  <c r="J69" i="6"/>
  <c r="I69" i="6"/>
  <c r="N28" i="6"/>
  <c r="O29" i="6"/>
  <c r="N29" i="6"/>
  <c r="N52" i="6"/>
  <c r="J52" i="6"/>
  <c r="O64" i="6"/>
  <c r="N64" i="6"/>
  <c r="M64" i="6"/>
  <c r="M52" i="6" s="1"/>
  <c r="L64" i="6"/>
  <c r="K64" i="6"/>
  <c r="J64" i="6"/>
  <c r="I64" i="6"/>
  <c r="O60" i="6"/>
  <c r="N60" i="6"/>
  <c r="M60" i="6"/>
  <c r="L60" i="6"/>
  <c r="K60" i="6"/>
  <c r="J60" i="6"/>
  <c r="I60" i="6"/>
  <c r="O56" i="6"/>
  <c r="N56" i="6"/>
  <c r="M56" i="6"/>
  <c r="L56" i="6"/>
  <c r="K56" i="6"/>
  <c r="J56" i="6"/>
  <c r="I56" i="6"/>
  <c r="O53" i="6"/>
  <c r="N53" i="6"/>
  <c r="M53" i="6"/>
  <c r="L53" i="6"/>
  <c r="K53" i="6"/>
  <c r="J53" i="6"/>
  <c r="I53" i="6"/>
  <c r="I52" i="6" s="1"/>
  <c r="N46" i="6"/>
  <c r="J46" i="6"/>
  <c r="I46" i="6"/>
  <c r="O47" i="6"/>
  <c r="O46" i="6" s="1"/>
  <c r="N47" i="6"/>
  <c r="M47" i="6"/>
  <c r="M46" i="6" s="1"/>
  <c r="L47" i="6"/>
  <c r="L46" i="6" s="1"/>
  <c r="K47" i="6"/>
  <c r="K46" i="6" s="1"/>
  <c r="J47" i="6"/>
  <c r="I47" i="6"/>
  <c r="N36" i="6"/>
  <c r="O44" i="6"/>
  <c r="N44" i="6"/>
  <c r="M44" i="6"/>
  <c r="L44" i="6"/>
  <c r="K44" i="6"/>
  <c r="J44" i="6"/>
  <c r="I44" i="6"/>
  <c r="O40" i="6"/>
  <c r="O36" i="6" s="1"/>
  <c r="N40" i="6"/>
  <c r="M40" i="6"/>
  <c r="L40" i="6"/>
  <c r="K40" i="6"/>
  <c r="J40" i="6"/>
  <c r="I40" i="6"/>
  <c r="O37" i="6"/>
  <c r="N37" i="6"/>
  <c r="M37" i="6"/>
  <c r="L37" i="6"/>
  <c r="K37" i="6"/>
  <c r="J37" i="6"/>
  <c r="I37" i="6"/>
  <c r="O30" i="6"/>
  <c r="N30" i="6"/>
  <c r="M30" i="6"/>
  <c r="M29" i="6" s="1"/>
  <c r="L30" i="6"/>
  <c r="L29" i="6" s="1"/>
  <c r="K30" i="6"/>
  <c r="K29" i="6" s="1"/>
  <c r="J30" i="6"/>
  <c r="J29" i="6" s="1"/>
  <c r="I30" i="6"/>
  <c r="I29" i="6" s="1"/>
  <c r="N5" i="6"/>
  <c r="O21" i="6"/>
  <c r="N20" i="6"/>
  <c r="J20" i="6"/>
  <c r="O24" i="6"/>
  <c r="N24" i="6"/>
  <c r="M24" i="6"/>
  <c r="L24" i="6"/>
  <c r="K24" i="6"/>
  <c r="J24" i="6"/>
  <c r="I24" i="6"/>
  <c r="I20" i="6" s="1"/>
  <c r="N21" i="6"/>
  <c r="M21" i="6"/>
  <c r="L21" i="6"/>
  <c r="K21" i="6"/>
  <c r="J21" i="6"/>
  <c r="I21" i="6"/>
  <c r="N14" i="6"/>
  <c r="J14" i="6"/>
  <c r="O15" i="6"/>
  <c r="O14" i="6" s="1"/>
  <c r="N15" i="6"/>
  <c r="M15" i="6"/>
  <c r="M14" i="6" s="1"/>
  <c r="L15" i="6"/>
  <c r="L14" i="6" s="1"/>
  <c r="K15" i="6"/>
  <c r="K14" i="6" s="1"/>
  <c r="I15" i="6"/>
  <c r="I14" i="6" s="1"/>
  <c r="J15" i="6"/>
  <c r="J6" i="6"/>
  <c r="J7" i="6"/>
  <c r="I7" i="6"/>
  <c r="M7" i="6"/>
  <c r="M6" i="6" s="1"/>
  <c r="O28" i="7"/>
  <c r="N28" i="7"/>
  <c r="M28" i="7"/>
  <c r="L28" i="7"/>
  <c r="K28" i="7"/>
  <c r="J28" i="7"/>
  <c r="I28" i="7"/>
  <c r="O24" i="7"/>
  <c r="N24" i="7"/>
  <c r="M24" i="7"/>
  <c r="L24" i="7"/>
  <c r="L23" i="7" s="1"/>
  <c r="K24" i="7"/>
  <c r="J24" i="7"/>
  <c r="I24" i="7"/>
  <c r="O23" i="7"/>
  <c r="N23" i="7"/>
  <c r="K23" i="7"/>
  <c r="J23" i="7"/>
  <c r="O19" i="7"/>
  <c r="N19" i="7"/>
  <c r="M19" i="7"/>
  <c r="L19" i="7"/>
  <c r="K19" i="7"/>
  <c r="J19" i="7"/>
  <c r="I19" i="7"/>
  <c r="O15" i="7"/>
  <c r="N15" i="7"/>
  <c r="M15" i="7"/>
  <c r="L15" i="7"/>
  <c r="K15" i="7"/>
  <c r="J15" i="7"/>
  <c r="I15" i="7"/>
  <c r="O11" i="7"/>
  <c r="N11" i="7"/>
  <c r="M11" i="7"/>
  <c r="L11" i="7"/>
  <c r="K11" i="7"/>
  <c r="J11" i="7"/>
  <c r="I11" i="7"/>
  <c r="O7" i="7"/>
  <c r="O6" i="7" s="1"/>
  <c r="O5" i="7" s="1"/>
  <c r="N7" i="7"/>
  <c r="M7" i="7"/>
  <c r="L7" i="7"/>
  <c r="K7" i="7"/>
  <c r="K6" i="7" s="1"/>
  <c r="K5" i="7" s="1"/>
  <c r="J7" i="7"/>
  <c r="I7" i="7"/>
  <c r="N6" i="7"/>
  <c r="N5" i="7" s="1"/>
  <c r="J6" i="7"/>
  <c r="J5" i="7" s="1"/>
  <c r="O28" i="5"/>
  <c r="N28" i="5"/>
  <c r="M28" i="5"/>
  <c r="L28" i="5"/>
  <c r="K28" i="5"/>
  <c r="J28" i="5"/>
  <c r="I28" i="5"/>
  <c r="O24" i="5"/>
  <c r="O23" i="5" s="1"/>
  <c r="N24" i="5"/>
  <c r="M24" i="5"/>
  <c r="L24" i="5"/>
  <c r="K24" i="5"/>
  <c r="K23" i="5" s="1"/>
  <c r="J24" i="5"/>
  <c r="I24" i="5"/>
  <c r="N23" i="5"/>
  <c r="M23" i="5"/>
  <c r="J23" i="5"/>
  <c r="I23" i="5"/>
  <c r="O19" i="5"/>
  <c r="N19" i="5"/>
  <c r="M19" i="5"/>
  <c r="L19" i="5"/>
  <c r="K19" i="5"/>
  <c r="J19" i="5"/>
  <c r="I19" i="5"/>
  <c r="O15" i="5"/>
  <c r="N15" i="5"/>
  <c r="M15" i="5"/>
  <c r="L15" i="5"/>
  <c r="K15" i="5"/>
  <c r="J15" i="5"/>
  <c r="I15" i="5"/>
  <c r="O11" i="5"/>
  <c r="N11" i="5"/>
  <c r="M11" i="5"/>
  <c r="L11" i="5"/>
  <c r="K11" i="5"/>
  <c r="J11" i="5"/>
  <c r="I11" i="5"/>
  <c r="O7" i="5"/>
  <c r="N7" i="5"/>
  <c r="N6" i="5" s="1"/>
  <c r="N5" i="5" s="1"/>
  <c r="M7" i="5"/>
  <c r="L7" i="5"/>
  <c r="K7" i="5"/>
  <c r="J7" i="5"/>
  <c r="J6" i="5" s="1"/>
  <c r="J5" i="5" s="1"/>
  <c r="I7" i="5"/>
  <c r="M6" i="5"/>
  <c r="M5" i="5" s="1"/>
  <c r="I6" i="5"/>
  <c r="I5" i="5" s="1"/>
  <c r="O11" i="6"/>
  <c r="N11" i="6"/>
  <c r="N6" i="6" s="1"/>
  <c r="M11" i="6"/>
  <c r="L11" i="6"/>
  <c r="K11" i="6"/>
  <c r="J11" i="6"/>
  <c r="I11" i="6"/>
  <c r="O7" i="6"/>
  <c r="O6" i="6" s="1"/>
  <c r="N7" i="6"/>
  <c r="L7" i="6"/>
  <c r="K7" i="6"/>
  <c r="J67" i="6" l="1"/>
  <c r="O76" i="6"/>
  <c r="M76" i="6"/>
  <c r="M67" i="6" s="1"/>
  <c r="K76" i="6"/>
  <c r="I67" i="6"/>
  <c r="O68" i="6"/>
  <c r="L68" i="6"/>
  <c r="L67" i="6" s="1"/>
  <c r="K68" i="6"/>
  <c r="K67" i="6" s="1"/>
  <c r="L52" i="6"/>
  <c r="O52" i="6"/>
  <c r="O28" i="6" s="1"/>
  <c r="K52" i="6"/>
  <c r="I36" i="6"/>
  <c r="I28" i="6" s="1"/>
  <c r="K36" i="6"/>
  <c r="J36" i="6"/>
  <c r="M36" i="6"/>
  <c r="L36" i="6"/>
  <c r="J28" i="6"/>
  <c r="M28" i="6"/>
  <c r="K20" i="6"/>
  <c r="O20" i="6"/>
  <c r="O5" i="6" s="1"/>
  <c r="L20" i="6"/>
  <c r="M20" i="6"/>
  <c r="J5" i="6"/>
  <c r="L6" i="6"/>
  <c r="K6" i="6"/>
  <c r="I6" i="6"/>
  <c r="I5" i="6" s="1"/>
  <c r="K6" i="5"/>
  <c r="K5" i="5" s="1"/>
  <c r="O6" i="5"/>
  <c r="O5" i="5" s="1"/>
  <c r="L6" i="5"/>
  <c r="L23" i="5"/>
  <c r="L6" i="7"/>
  <c r="I6" i="7"/>
  <c r="M6" i="7"/>
  <c r="I23" i="7"/>
  <c r="M23" i="7"/>
  <c r="L5" i="7"/>
  <c r="M5" i="7"/>
  <c r="L5" i="5"/>
  <c r="O67" i="6" l="1"/>
  <c r="L28" i="6"/>
  <c r="K28" i="6"/>
  <c r="K5" i="6"/>
  <c r="L5" i="6"/>
  <c r="I5" i="7"/>
</calcChain>
</file>

<file path=xl/sharedStrings.xml><?xml version="1.0" encoding="utf-8"?>
<sst xmlns="http://schemas.openxmlformats.org/spreadsheetml/2006/main" count="521" uniqueCount="279">
  <si>
    <r>
      <t xml:space="preserve">ALAT ZA PRIPREMU AKCIONOG PLANA </t>
    </r>
    <r>
      <rPr>
        <b/>
        <sz val="22"/>
        <color rgb="FFFF0000"/>
        <rFont val="Calibri"/>
        <family val="2"/>
        <scheme val="minor"/>
      </rPr>
      <t>XXXX</t>
    </r>
    <r>
      <rPr>
        <b/>
        <sz val="22"/>
        <rFont val="Calibri"/>
        <family val="2"/>
        <charset val="238"/>
        <scheme val="minor"/>
      </rPr>
      <t xml:space="preserve"> DO</t>
    </r>
    <r>
      <rPr>
        <b/>
        <sz val="22"/>
        <color rgb="FFFF0000"/>
        <rFont val="Calibri"/>
        <family val="2"/>
        <scheme val="minor"/>
      </rPr>
      <t xml:space="preserve"> XXXX</t>
    </r>
    <r>
      <rPr>
        <b/>
        <sz val="22"/>
        <rFont val="Calibri"/>
        <family val="2"/>
        <charset val="238"/>
        <scheme val="minor"/>
      </rPr>
      <t xml:space="preserve"> GODINE (PO PRISTUPU 1+2)</t>
    </r>
  </si>
  <si>
    <t>Naziv strateškog dokumenta</t>
  </si>
  <si>
    <t>Smjernice "da/ne"</t>
  </si>
  <si>
    <t>Oznaka strateškog projekta</t>
  </si>
  <si>
    <t>Ako je projekat zamijenjen unijeti naziv novog projekta ili dodati novi projekat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</si>
  <si>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</si>
  <si>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</si>
  <si>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</si>
  <si>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</si>
  <si>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</si>
  <si>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</si>
  <si>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</si>
  <si>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 xml:space="preserve">SREDSTVA IZ BUDŽETA/ PRORAČUNA </t>
  </si>
  <si>
    <t xml:space="preserve">KREDITNA SREDSTVA </t>
  </si>
  <si>
    <t>OSTALI VANJSKI IZVORI</t>
  </si>
  <si>
    <t>VANJSKI IZVOR (ime)</t>
  </si>
  <si>
    <t>SC: 1. xxxxxxxxxxxxxxxxxxxxxxxxxxxxx</t>
  </si>
  <si>
    <t>x</t>
  </si>
  <si>
    <t>Prioritet 1.1. xxxxxxxxxxxxxxxxxxxxxxx</t>
  </si>
  <si>
    <t>Mjera 1.1.1.  xxxxxxxxxxxxxxxxxxxxxxx</t>
  </si>
  <si>
    <t>1.1.1.1. Projekat xxxxxxxxxxxxxxxxxxxxxxx</t>
  </si>
  <si>
    <t>da</t>
  </si>
  <si>
    <t>Mjera 1.1.2.  xxxxxxxxxxxxxxxxxxxxxxx</t>
  </si>
  <si>
    <t>1.1.2.1. Projekat xxxxxxxxxxxxxxxxxxxxxxx</t>
  </si>
  <si>
    <t>ne</t>
  </si>
  <si>
    <t>Mjera 1.1.3.  xxxxxxxxxxxxxxxxxxxxxxx</t>
  </si>
  <si>
    <r>
      <t>1.1.3.1</t>
    </r>
    <r>
      <rPr>
        <sz val="10"/>
        <color rgb="FFFF0000"/>
        <rFont val="Calibri"/>
        <family val="2"/>
      </rPr>
      <t>.S</t>
    </r>
    <r>
      <rPr>
        <sz val="10"/>
        <rFont val="Calibri"/>
        <family val="2"/>
      </rPr>
      <t xml:space="preserve">  Projekat xxxxxxxxxxxxxxxxxxxxxxx</t>
    </r>
  </si>
  <si>
    <t>S</t>
  </si>
  <si>
    <t>Mjera 1.1.4.  xxxxxxxxxxxxxxxxxxxxxxx</t>
  </si>
  <si>
    <t>1.1.4.1. Projekat xxxxxxxxxxxxxxxxxxxxxxx</t>
  </si>
  <si>
    <t>Prioritet 1.2.  xxxxxxxxxxxxxxxxxxxxxxx</t>
  </si>
  <si>
    <t>Mjera 1.2.1. xxxxxxxxxxxxxxxxxxxxxxxx</t>
  </si>
  <si>
    <r>
      <t>1.2.1.1.</t>
    </r>
    <r>
      <rPr>
        <sz val="10"/>
        <color rgb="FFFF0000"/>
        <rFont val="Calibri"/>
        <family val="2"/>
      </rPr>
      <t>S.</t>
    </r>
    <r>
      <rPr>
        <sz val="10"/>
        <rFont val="Calibri"/>
        <family val="2"/>
      </rPr>
      <t xml:space="preserve"> Projekat xxxxxxxxxxxxxxxxxxxxxxx</t>
    </r>
  </si>
  <si>
    <t>Mjera 1.2.2.  xxxxxxxxxxxxxxxxxxxxxxxx</t>
  </si>
  <si>
    <t>1.2.2.1.  Projekat xxxxxxxxxxxxxxxxxxxxxxxx</t>
  </si>
  <si>
    <t>Napomena:</t>
  </si>
  <si>
    <t>Dodati novih redova za dodatne strateške ciljeve, prioritete i mjere onoliko koliko ih je u strateškom dokumentu i prilagoditi formule.</t>
  </si>
  <si>
    <t>Za projekte koji u strateškom dokumentu imaju kategoriju strateški projekat kod unosa oznake projekte uključiti oznaklu strateškog projekta (npr. 1.1.3.1. S.</t>
  </si>
  <si>
    <t>Ako je projekt zamjenjen unijeti naziv novog projekta ili dodati novi projekt</t>
  </si>
  <si>
    <r>
      <t xml:space="preserve">Sektorska strategija kantona/ JLS </t>
    </r>
    <r>
      <rPr>
        <b/>
        <sz val="12"/>
        <color rgb="FFFF0000"/>
        <rFont val="Calibri"/>
        <family val="2"/>
        <scheme val="minor"/>
      </rPr>
      <t>xxxxx za xxxx do xxxxx godine</t>
    </r>
  </si>
  <si>
    <r>
      <t>Sektorska strategija kantona/ JLS</t>
    </r>
    <r>
      <rPr>
        <b/>
        <sz val="12"/>
        <color rgb="FFFF0000"/>
        <rFont val="Calibri"/>
        <family val="2"/>
        <scheme val="minor"/>
      </rPr>
      <t xml:space="preserve"> xxxxx za xxxx do xxxxx godine</t>
    </r>
  </si>
  <si>
    <t>Pomoćna lista za akciono planiranje obaveza iz ostalih obavezujućih dokumenata koji nemaju karakter strateških dokumenata</t>
  </si>
  <si>
    <t>Naziv dokumenta/odgovorno ministarstvo / služba</t>
  </si>
  <si>
    <t>Vrijeme važenja</t>
  </si>
  <si>
    <t>Opis obaveze koja proizilazi iz dokumenta</t>
  </si>
  <si>
    <t>Način implementacije obaveze koja proizilazi iz dokumenta</t>
  </si>
  <si>
    <t>(interna lista za potrebe razvojnog tima)</t>
  </si>
  <si>
    <t>Npr.Sektorska strategija BiH u oblasti xxxxxx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</si>
  <si>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</si>
  <si>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</si>
  <si>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</si>
  <si>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Strategija razvoja općine Ključ 2021-2027</t>
  </si>
  <si>
    <t>SC: 1. Resursno efikasan i unaprijeđen poslovni ambijent</t>
  </si>
  <si>
    <t>Prioritet 1.1. Unaprijeđen poslovni ambijent na području općine</t>
  </si>
  <si>
    <t>Mjera 1.1.1.  Poboljšanje uslova privrednog razvoja</t>
  </si>
  <si>
    <t>Sanacija i modernizacija putnih pravaca na teritoriji općine</t>
  </si>
  <si>
    <t xml:space="preserve">Nastavak izlaganja podataka katastra nekretnina za područje općine Ključ  </t>
  </si>
  <si>
    <t>Mjera 1.1.2. Poslovno-investiciona saradnja sa dijasporom</t>
  </si>
  <si>
    <t>1.1.2.1. Organizacija Dana dijaspore i poslovno-investicionog foruma</t>
  </si>
  <si>
    <t>Info dijaspora</t>
  </si>
  <si>
    <t>Prioritet 1.2. Razvijen organizovan biznis u sektoru poljoprivrede i ribarstva</t>
  </si>
  <si>
    <t>Mjera 1.2.1. Unapređenje sektora poljoprivrede i ribarstva</t>
  </si>
  <si>
    <t>Program formiranja Opće zemljoradničke zadruge OZZ</t>
  </si>
  <si>
    <t>Podizanje plastenika</t>
  </si>
  <si>
    <t>Podizanje voćnjaka drvenastog  voća</t>
  </si>
  <si>
    <t>Poboljšanje kulture očuvanja voda i sportsko-rekreativnih aktivnosti u općini Ključ</t>
  </si>
  <si>
    <t>Uređenje postojeće i uspostavljanje novih poslovnih zona</t>
  </si>
  <si>
    <t>Ključ</t>
  </si>
  <si>
    <t>Prioritet 1.3. Unaprijeđeni turistički potencijali na području općine</t>
  </si>
  <si>
    <t>Mjera 1.3.1. Razvoj turističkih sadržaja</t>
  </si>
  <si>
    <t>Izrada plana korištenja kompleksa Stari grad Ključ</t>
  </si>
  <si>
    <t>Izrada promotivnog materijala turističke ponude općine Ključ</t>
  </si>
  <si>
    <t>Mjera 1.3.2. Razvoj turističke infrastrukture</t>
  </si>
  <si>
    <t>Razvoj planinarskog turizma</t>
  </si>
  <si>
    <t>Razvoj ribolovnog turizma</t>
  </si>
  <si>
    <t>Urbanističko uređenje gradskog jezgra</t>
  </si>
  <si>
    <t>SC: 2. Uspostavljeni funkcionalan društveni sektor, dostupnost i pouzdanost svih javnih usluga</t>
  </si>
  <si>
    <t>Prioritet 2.1. Stvoreni uslovi za kvalitetno obrazovanje</t>
  </si>
  <si>
    <t>Mjera 2.1.1. Unapređenje obrazovne infrastrukture</t>
  </si>
  <si>
    <t>Opremanje kabineta u OŠ „Ključ“</t>
  </si>
  <si>
    <t>Opremanje učionice za djecu sa sa poteškoćama u razvoju u OŠ „Ključ“</t>
  </si>
  <si>
    <t>Adaptacija i sanacija potkrovnog dijela Stare gimnazije iz austro-ugarskog perioda</t>
  </si>
  <si>
    <t>Rekonstrukcija objekta OŠ „Sanica“</t>
  </si>
  <si>
    <t>Izgradnja školske računarske infrastrukture (mreže) u MSŠ „Profesor Omer Filipović“ Ključ</t>
  </si>
  <si>
    <t>Prioritet 2.2. Unaprijeđeni organizacioni, prostorni i materijalno-tehnički uslovi za kulturne i sportske aktivnosti građana i podrška mladim</t>
  </si>
  <si>
    <t>Mjera 2.2.1. Razvoj sporta</t>
  </si>
  <si>
    <t>Edukacija i licenciranje trenera</t>
  </si>
  <si>
    <t>Izgradnja i uređenje terena za rekreaciju na području općine Ključ</t>
  </si>
  <si>
    <t>Mjera 2.2.2. Razvoj kulture</t>
  </si>
  <si>
    <t>Rekonstrukcija velike sale Doma kulture</t>
  </si>
  <si>
    <t>Uređenje Muzejske zbirke i uređenje i opremanje bosanske sobe kao dijela Muzejske zbirke Ključ</t>
  </si>
  <si>
    <t>Upoznaj svoje korijene</t>
  </si>
  <si>
    <t>Prioritet 2.3. Unaprijeđen rad uprave sa akcentom na sigurnost građana</t>
  </si>
  <si>
    <t>Mjera 2.3.1. Poboljšanje sigurnosti građana</t>
  </si>
  <si>
    <t>Podrška Vijeću mladih Ključ i drugim formalnim i neformalnim omladinskim grupama</t>
  </si>
  <si>
    <t>Mjera 2.2.3. Podrška mladim</t>
  </si>
  <si>
    <t>Opremanje i obuka vatrogasaca vatrogasne jedinice općine Ključ</t>
  </si>
  <si>
    <t>Zbrinjavanje pasa lutalica na području općine Ključ</t>
  </si>
  <si>
    <t>Uređenje i zaštita obala i korita rijeka Sane i Sanice</t>
  </si>
  <si>
    <t>Modernizacija i izgradnja javne gradske rasvjete</t>
  </si>
  <si>
    <t>Prioritet 2.4. Stvoreni kadrovski i materijalno-tehnički uslovi za unapređenje socijalne i zdravstvene zaštite i javnih usluga</t>
  </si>
  <si>
    <t>Mjera 2.4.1. Unapređenje uprave</t>
  </si>
  <si>
    <t>E-kancelarijsko poslovanje</t>
  </si>
  <si>
    <t>Uređenje sale Općinskog vijeća općine Ključ</t>
  </si>
  <si>
    <t>Mjera 2.4.2. Uspostava novih vidova podrške socijalno ugroženima</t>
  </si>
  <si>
    <t>Podrška disfunkcionalnim  porodicama</t>
  </si>
  <si>
    <t>Suzbijanje društveno neprihvatljivog ponašanja kod maloljetne djece</t>
  </si>
  <si>
    <t>Patronažna služba pomoći osobama treće životne dobi bez porodičnog staranja</t>
  </si>
  <si>
    <t>Da bi inkluzija bila jaka, uključiti se treba osoba svaka</t>
  </si>
  <si>
    <t>Dom za privremeni smještaj žrtava nasilja, djece i mladih u različitim stanjima socijalne potrebe sa resursnim centrom za psiho-socijalno osnaživanje žrtava i usavršavanje profesionalaca</t>
  </si>
  <si>
    <t>Izrada projektne dokumentacije i izgradnja Novog gradskog groblja Ključ</t>
  </si>
  <si>
    <t>Mjera 2.4.3. Izgradnja socijalne infrastrukture</t>
  </si>
  <si>
    <t>Mjera 2.4.4. Povećanje efikasnosti u pružanju zdravstvenih usluga</t>
  </si>
  <si>
    <t>Unapređenje sektora zdravstva</t>
  </si>
  <si>
    <t>Adaptacija Centra za mentalno zdravlje</t>
  </si>
  <si>
    <t>SC: 3.Organizovan efikasan sistem očuvanja zdrave okoline</t>
  </si>
  <si>
    <t>Prioritet 3.1. Obezbijeđen sistem kontinuranog vodosnabdijevanja i upravljanja kanalizacijom</t>
  </si>
  <si>
    <t>Mjera 3.1.1. Razvoj sistema vodosnabdijevanja</t>
  </si>
  <si>
    <t>Izgradnja i rekonstrukcija vodovodnih sistema na teritoriji općine Ključ</t>
  </si>
  <si>
    <t>Izrada studijske i projektne dokumentacije i izgradnja novog dovodnog cjevovoda sa izvorišta Okašnica do pumpne stanice Palež gradskog vodovodnog sistema Ključ</t>
  </si>
  <si>
    <t>Mjera 3.1.2. Razvoj kanalizacionog sistema</t>
  </si>
  <si>
    <t>Izrada projektne dokumentacije i natkrivanje kanala potoka Ižnica</t>
  </si>
  <si>
    <t>Izgradnja kanalizacionog sistema na teritoriji općine Ključ</t>
  </si>
  <si>
    <t>Izrada Glavnog projekta primarne kanalizacione mreže i postrojenja za pročišćavanje otpadnih voda općine Ključ</t>
  </si>
  <si>
    <t>Prioritet 3.2. Unaprijeđen proces selekcije i upravljanja otpadom</t>
  </si>
  <si>
    <t>Mjera 3.2.1. Izgradnja kapaciteta za zbrinjavanje komunalnog otpada</t>
  </si>
  <si>
    <t>Jačanje tehničkih kapaciteta komunalnog preduzeća</t>
  </si>
  <si>
    <t>Čišćenje onečišćenih površina divljih deponija smeća</t>
  </si>
  <si>
    <t>Mjera 3.2.2. Izgradnja kapaciteta za sortiranje komunalnog otpada</t>
  </si>
  <si>
    <t>Sanacija deponije Peći i instalacija sortirne linije za miješani komunalni otpad, 1. faza</t>
  </si>
  <si>
    <t>Izgradnja niša (mikro lokacija za kontejnere za odvojeno prikupljanje komunalnog otpada) i nabavka kontejnera na području općine Ključ</t>
  </si>
  <si>
    <t>Prioritet 3.3. Povećana energetska efikasnost javnih objekata</t>
  </si>
  <si>
    <t>Mjera 3.3.1. Program ušteda u javnom sektoru</t>
  </si>
  <si>
    <t>Utopljavanje školskih objekata</t>
  </si>
  <si>
    <t>Uređenje administrativnog objekta Jedinstvenog općinskog organa uprave općine Ključ u cilju postizanja energetske efikasnosti</t>
  </si>
  <si>
    <t>Utopljavanje prostorija Društvenog doma u Zgonu</t>
  </si>
  <si>
    <t xml:space="preserve">Nosilac </t>
  </si>
  <si>
    <t>Služba  za razvoj, privredu i civilnu zaštitu; Ured za dijasporu.</t>
  </si>
  <si>
    <t>Ured za dijasporu; JP „Radio Ključ“.</t>
  </si>
  <si>
    <t xml:space="preserve"> Jedinstveni općinski organ uprave općine Ključ</t>
  </si>
  <si>
    <t xml:space="preserve">Jedinstveni općinski organ uprave općine Ključ; Služba  za razvoj, privredu i civilnu zaštitu. </t>
  </si>
  <si>
    <t xml:space="preserve">Služba  za razvoj, privredu i civilnu zaštitu; Služba za stručne poslove Općinskog načelnika i Općinskog vijeća, opću upravu i društvene djelatnosti. </t>
  </si>
  <si>
    <t>Planinarsko društvo „Lanište“ Ključ</t>
  </si>
  <si>
    <t>Služba za prostorno uređenje, stambeno-komunalne, imovinsko-pravne, geodetske i inspekcijske poslove</t>
  </si>
  <si>
    <t>JU Osnovna škola „Ključ” Ključ</t>
  </si>
  <si>
    <t xml:space="preserve"> JU Osnovna škola „Sanica“</t>
  </si>
  <si>
    <t>MSŠ „Profesor Omer Filipović“ Ključ</t>
  </si>
  <si>
    <t>Sportsko ribolovno društvo ,,Ključ'' Ključ</t>
  </si>
  <si>
    <t>Mješovita srednja škola „Profesor Omer Filipović“ Ključ;
Služba za prostorno uređenje, stambeno-komunalne, imovinsko-pravne, geodetske i inspekcijske poslove.</t>
  </si>
  <si>
    <t>Sportski savez općine Ključ</t>
  </si>
  <si>
    <t xml:space="preserve"> Ured za dijasporu</t>
  </si>
  <si>
    <t>JU ”Centar za kulturu i obrazovanje” Ključ</t>
  </si>
  <si>
    <t>Služba za stručne poslove ON i OV, opću upravu i društvene djelatnosti</t>
  </si>
  <si>
    <t>JU „Općinski fond za komunalne djelatnosti i infrastrukturu“ Ključ; Služba za prostorno uređenje, stambeno-komunalne, imovinsko-pravne, geodetske i inspekcijske poslove.</t>
  </si>
  <si>
    <t>Služba za razvoj, privredu i civilnu zaštitu</t>
  </si>
  <si>
    <t>Služba za razvoj, privredu i civilnu zaštitu; JU „Općinski fond za komunalne djelatnosti i infrastrukturu“ Ključ.</t>
  </si>
  <si>
    <t xml:space="preserve">Služba za stručne poslove Općinskog načelnika i Općinskog vijeća, opću upravu i društvene djelatnosti </t>
  </si>
  <si>
    <t>JU "Centar za socijalni rad"</t>
  </si>
  <si>
    <t>Udruženje za zaštitu mentalnog zdravlja „Tunel“ Ključ; NVO.</t>
  </si>
  <si>
    <t>Centar za mentalno zdravlje Ključ</t>
  </si>
  <si>
    <t>ZU „Dom zdravlja“ Ključ</t>
  </si>
  <si>
    <t>Javno preduzeće ''Ukus'' doo Ključ; Služba za prostorno uređenje, stambeno-komunalne, imovinsko-pravne, geodetske i inspekcijske poslove.</t>
  </si>
  <si>
    <t>JKP „RAD“ d.o.o. Ključ</t>
  </si>
  <si>
    <t>Služba za prostorno uređenje, stambeno-komunalne, imovinsko-pravne,  geodetske i inspekcijske poslove; Služba za finansije i trezor; JKP „RAD“ d.o.o. Ključ.</t>
  </si>
  <si>
    <t>Služba za prostorno uređenje, stambeno-komunalne, imovinsko-pravne,  geodetske i inspekcijske poslove</t>
  </si>
  <si>
    <t>JU Osnovna škola „Ključ“ Ključ; JU OŠ "Velagići" Velagići.</t>
  </si>
  <si>
    <t>Jedinstveni općinski organ uprave općine Ključ</t>
  </si>
  <si>
    <t>Velagići, Ključ, Sanica, Busije, Zgon.</t>
  </si>
  <si>
    <t>Hanlovsko vrelo</t>
  </si>
  <si>
    <t>Stari grad Ključ</t>
  </si>
  <si>
    <t>Lanište</t>
  </si>
  <si>
    <t>Sokolovo</t>
  </si>
  <si>
    <t xml:space="preserve">Gradsko jezgro Ključa </t>
  </si>
  <si>
    <t>OŠ "Ključ"</t>
  </si>
  <si>
    <t>OŠ "Sanica"</t>
  </si>
  <si>
    <t>Stara gimnazija</t>
  </si>
  <si>
    <t>Dom kulture</t>
  </si>
  <si>
    <t>Vatrogasni dom</t>
  </si>
  <si>
    <t>Obale i korita rijeka Sane i Sanice</t>
  </si>
  <si>
    <t>Urbana zona grada</t>
  </si>
  <si>
    <t xml:space="preserve">Sala Općinskog vijeća </t>
  </si>
  <si>
    <t>Velagići</t>
  </si>
  <si>
    <t>Huskići, Ključ</t>
  </si>
  <si>
    <t>Okašnica-Palež</t>
  </si>
  <si>
    <t>Gradska pijaca - Dom kulture</t>
  </si>
  <si>
    <t>Peći</t>
  </si>
  <si>
    <t>Ključ, Velagići</t>
  </si>
  <si>
    <t>Zgon</t>
  </si>
  <si>
    <t>Otvoreno novih 200 radnih mjesta</t>
  </si>
  <si>
    <t>Svih uređenih i asfaltiranih najmanje pet putnih pravaca se redovno održavaju</t>
  </si>
  <si>
    <t>Uspostavljen sveobuhvatan i funkcionalan (siguran)  sistem korištenja predmetnih podataka</t>
  </si>
  <si>
    <t>Realizovano 10 novih investicija do 2027. godine</t>
  </si>
  <si>
    <t>Emitovano i reemitovano najmanje 70 radio emisija i objavljeno najmanje 100 članaka na društvenim mrežama i web portalima</t>
  </si>
  <si>
    <t>Povećan procenat plasmana poljoprivrednih proizvoda za 15 %</t>
  </si>
  <si>
    <t>Godišnje povećanje prinosa iz plasteničke proizvodnje iznosi 20 t</t>
  </si>
  <si>
    <t>Godišnje povećanje proizvodnje voća iznosi 100 t</t>
  </si>
  <si>
    <t>Broj gostiju na vodama povećan za 2.000 godišnje</t>
  </si>
  <si>
    <t>Povećan broj turističkih sadržaja i ponuda</t>
  </si>
  <si>
    <t>Izrađen i distribuiran promotivni materijal turističke ponude općine Ključ</t>
  </si>
  <si>
    <t>Povećan broj planinara i gostiju za 15 %</t>
  </si>
  <si>
    <t>Najmanje 200 ribolovaca godišnje koriste kamp naselje</t>
  </si>
  <si>
    <t>Na uređenim urbanim površinama održano najmanje 7 kulturno-zabavnih manifestacija godišnje</t>
  </si>
  <si>
    <t>Učenici pohađaju nastavu uz obavezne laboratorijske i demonstracijske vježbe u opremljenim kabinetima fizike, hemije i biologije</t>
  </si>
  <si>
    <t>Godišnje provedena tri stručna postupka za učenje i razvoj djece sa poteškoćama u razvoju</t>
  </si>
  <si>
    <t>Organizovano najmanje 10 kreativno-edukativnih radionica za mlade; Najmanje 150 mladih obuhvaćeno neformalnim vidom obrazovanja.</t>
  </si>
  <si>
    <t>Rekonstruisan objekat OŠ „Sanica“</t>
  </si>
  <si>
    <t>Umrežena računarska infrastruktura; Omogućena elektronična komunikacija svih sudionika u nastavi; Neometano korištenje kontrolisanih informacija dostupnih internetom</t>
  </si>
  <si>
    <t>Licencirano namanje 10 trenera</t>
  </si>
  <si>
    <t>Stavljeno u funkciju školsko sportsko igralište</t>
  </si>
  <si>
    <t>Povećan broj posjetilaca manifestacijama koje se organizuju u velikoj sali Doma kulture</t>
  </si>
  <si>
    <t>Muzejska zbirka
otvorena za javnost</t>
  </si>
  <si>
    <t>Održane radionice na temu jezika, historije, kulture, običaja i tradicije BiH</t>
  </si>
  <si>
    <t>Usvojen dokument „Strategija prema mladima općine Ključ“  te održano najmanje 20 treninga, seminara i lokalnih omladinskh akcija i realizovano najmanje 10 zahtjeva (ideja) mladih</t>
  </si>
  <si>
    <t>Smanjenje vremena potrebnog za izlazak na intervenciju i povećana uspješnost realizacije akcije</t>
  </si>
  <si>
    <t>Uspostavljen Higijenski servis te izgrađeno prihvatilište za pse lutalice</t>
  </si>
  <si>
    <t>Nema prijavljenih šteta nastalih usljed devastacije korita, okolnog zemljišta i objekata u toku kišnih vremenskih prilika na saniranom području</t>
  </si>
  <si>
    <t>Veća i bolja pokrivenost rasvjetnom mrežom</t>
  </si>
  <si>
    <t>Efikasniji rad općinske uprave u pogledu riješenih zahtjeva stranaka za 15 % u odnosu na period prije implementacije softvera</t>
  </si>
  <si>
    <t>Povećanje broja održanih manifestacija različitog karaktera u Sali OV-a</t>
  </si>
  <si>
    <t>Uspostavljen sistem pružanja stručne pomoći disfunkcionalnim porodicama primjenom metoda profesionalnog socijalnog rada</t>
  </si>
  <si>
    <t>Uspostavljen program resocijalizacije djece društveno neprihvatljivog ponašanja</t>
  </si>
  <si>
    <t>Participacija osoba treće životne dobi u društvenom životu zajednice – broj različitih događaja (zajednička druženja, akcije, radionice)  povećana za 25%</t>
  </si>
  <si>
    <t>Povećan broj socijalno inkluziranih osoba sa psihičkim i tjelesnim invaliditetom koje su uključene u društvene tokove</t>
  </si>
  <si>
    <t>Minimalno 50 lica  koja su u različitim stanjima socijalne potrebe smješteno je u Dom</t>
  </si>
  <si>
    <t>Osnovano Novo gradsko groblje koje obuhvata sva gradska naselja i lokalno stanovništvo</t>
  </si>
  <si>
    <t>Obezbijeđeni optimalni uslovi za rad ZU „Dom zdravlja“ Ključ; Stvoreni adekvatni uslovi za rad i sigurnost na radu u objektu COVID ambulante; Ostvareni adekvatni uslovi za rad i sigurnost na radu Službe fizikalne medicine i rehabilitacije; Veći broj kvalitetno urađenih RTG snimaka na dnevnoj osnovi.</t>
  </si>
  <si>
    <t>Povećan broj usluga Centra za mentalno zdravlje</t>
  </si>
  <si>
    <t>U funkciju pušteno 6 km novog cjevovoda gradskog vodovoda</t>
  </si>
  <si>
    <t>Izgrađeno novih 10 km lokalne vodovodne mreže</t>
  </si>
  <si>
    <t>Natkriven glavni kolektor fekalne kanalizacije gradskog naselja Ključ i asfaltiran put na dionici dugoj 350 m</t>
  </si>
  <si>
    <t>Priključeno 500 novih korisnika (privrednih subjekata i domaćinstava) na kanalizacioni sistem</t>
  </si>
  <si>
    <t>Provedena tenderska procedura i urađen Glavni projekat primarne kanalizacione mreže i postrojenja za prečišćavanje otpadnih voda općine Ključ, a na osnovu usvojenog i revidiranog Idejnog projekta</t>
  </si>
  <si>
    <t>Povećani prihodi komunalnog preduzeća od upravljanja otpadom i zajedničke komunalne potrošnje; Unaprijeđen proces upravljanja otpadom</t>
  </si>
  <si>
    <t>Smanjen broj registrovanih divljih deponija na području općine Ključ za 70 %</t>
  </si>
  <si>
    <t>Sanirana postojeća deponija na način da se zadovolje najsavremenije norme i standardi u tom postupku</t>
  </si>
  <si>
    <t>Povećani  prihodi od plasiranja sortiranog smeća za 10 %</t>
  </si>
  <si>
    <t>Obezbijeđeni optimalni uslovi za rad škola; Smanjena potrošnja električne energije i energenata za zagrijavanje i rashlađivanje.</t>
  </si>
  <si>
    <t>U općinskom objektu obezbijeđena optimalna radna temperature tokom cijele godine i smanjena potrošnja električne energije i energenata za zagrijavanje i rashlađivanje</t>
  </si>
  <si>
    <t>Stvoreni uslovi za normalan rad u prostorijama Doma te ostvarene uštede u održavanju</t>
  </si>
  <si>
    <t>Federalno ministarstvo razvoja, poduzetništva i obrta</t>
  </si>
  <si>
    <t>Viši nivoi vlasti</t>
  </si>
  <si>
    <t>Federalna uprava za geodetske i imovinsko-pravne poslove</t>
  </si>
  <si>
    <t>Viši nivoi vlasti; strani donatori</t>
  </si>
  <si>
    <t>Korisnici, kantonalna i federalna ministarstva</t>
  </si>
  <si>
    <t>Viši nivoi vlasti; Federalno ministarstvo kulture i sporta</t>
  </si>
  <si>
    <t>Vlada USK-a, Federalno ministarstvo kulture i sporta, Federalno ministarstvo prostornog uređenja</t>
  </si>
  <si>
    <t>Međunarodne organizacije</t>
  </si>
  <si>
    <t>Viši nivoi vlasti, vlastita sredstva nosioca i partnera projektnih aktivnosti</t>
  </si>
  <si>
    <t>Kantonalna i federalna ministarstva, vlastita sredstva nosioca projektnih aktivnosti</t>
  </si>
  <si>
    <t>Budžet USK-a, vlastita sredstva škole i Federalno ministarstvo obrazovanja i nauke</t>
  </si>
  <si>
    <t>Kantonalna i federalna ministarstva</t>
  </si>
  <si>
    <t>Ministarstvo obrazovanja, nauke, kulture i sporta USK-a</t>
  </si>
  <si>
    <t>Resorna kantonalna i federalna ministarstva, Sportski savez USK-a</t>
  </si>
  <si>
    <t>Ministarstvo obrazovanja, nauke, kulture i sporta USK-a; Federalno ministarstvo kulture i sporta</t>
  </si>
  <si>
    <t>Ministarstvo obrazovanja, nauke, kulture i sporta USK-a; Federalno ministarstvo obrazovanja i nauke</t>
  </si>
  <si>
    <t>Ministarstva vezana za oblast kulture na nivou kantona, F BiH i BiH</t>
  </si>
  <si>
    <t>Ministarstva i zavodi vezani za oblast kulture i zaštitu kulturnog naslijeđa na nivou kantona, F BiH i BiH</t>
  </si>
  <si>
    <t xml:space="preserve">Ministarstvo za ljudska prava i izbjeglice BiH; međunarodne organizacije </t>
  </si>
  <si>
    <t>Viši nivoi vlasti; međunarodne organizacije</t>
  </si>
  <si>
    <t>Agencija za vodno područje rijeke Save</t>
  </si>
  <si>
    <t>Viši nivoi vlasti i međunarodne organizacije</t>
  </si>
  <si>
    <t>Resorna ministarstva svih nivoa vlasti, međunarodne organizacije, vlastita sredstva nosioca i partnera projektnih aktivnosti</t>
  </si>
  <si>
    <t>Resorna ministarstva svih nivoa vlasti; međunarodne organizacije</t>
  </si>
  <si>
    <t>Ministarstvo zdravstva, rada i socijalne politike USK-a; vlastita sredstva;  resorna ministarstva viših nivoa vlasti i međunarodne organizacije</t>
  </si>
  <si>
    <t>Ministarstvo zdravstva, rada i socijalne politike USK-a i međunarodne organizacije</t>
  </si>
  <si>
    <t>Resorna ministarstva viših nivoa vlasti</t>
  </si>
  <si>
    <t>Resorna ministarstva viših nivoa vlasti i agencije za zaštitu voda</t>
  </si>
  <si>
    <t>Ministarstvo za ljudska prava i izbjeglice BiH; Federalno ministarstvo finansija</t>
  </si>
  <si>
    <t>Donatori, Fond za zaštitu okoliša BiH, građani</t>
  </si>
  <si>
    <t>Fonda za zaštitu okoliša F BiH</t>
  </si>
  <si>
    <t>JKP "Rad" d.o.o. Ključ, kreditna grant sredstva od federalnog i kantonalnog resornog ministarstva okoliša, EU fondova, međunarodnih institucija i banaka</t>
  </si>
  <si>
    <t>Sredstva viših nadležnih instanci i međunarodne organizacije</t>
  </si>
  <si>
    <t>Vlada USK, Vlada F BiH, međunarodne finansijske institucije, domaći i međunarodni fondovi za zaštitu okoliša</t>
  </si>
  <si>
    <t>JKP "Rad" d.o.o. Ključ</t>
  </si>
  <si>
    <t>Budžet USK-a, vlastita sredstva, resorna ministarstva federalnog i državnog nivoa i međunarodne organizacije</t>
  </si>
  <si>
    <t>Sredstva viših nivoa vlasti i međunarodne organizacije</t>
  </si>
  <si>
    <r>
      <t xml:space="preserve">ALAT ZA PRIPREMU AKCIONOG PLANA OPĆINE KLJUČ </t>
    </r>
    <r>
      <rPr>
        <b/>
        <sz val="22"/>
        <color rgb="FFFF0000"/>
        <rFont val="Calibri"/>
        <family val="2"/>
        <scheme val="minor"/>
      </rPr>
      <t xml:space="preserve">2022-2024. </t>
    </r>
    <r>
      <rPr>
        <b/>
        <sz val="22"/>
        <rFont val="Calibri"/>
        <family val="2"/>
        <charset val="238"/>
        <scheme val="minor"/>
      </rPr>
      <t>(PO PRISTUPU 1+2)</t>
    </r>
  </si>
  <si>
    <t>2022-2024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</si>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</sst>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/>
    <xf numFmtId="164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3" fillId="4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wrapText="1"/>
    </xf>
    <xf numFmtId="0" fontId="3" fillId="5" borderId="0" xfId="0" applyFont="1" applyFill="1"/>
    <xf numFmtId="0" fontId="3" fillId="5" borderId="0" xfId="0" applyFont="1" applyFill="1" applyAlignment="1">
      <alignment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vertical="center"/>
    </xf>
    <xf numFmtId="0" fontId="3" fillId="5" borderId="1" xfId="0" applyFont="1" applyFill="1" applyBorder="1"/>
    <xf numFmtId="0" fontId="0" fillId="6" borderId="1" xfId="0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9" fillId="8" borderId="0" xfId="0" applyFont="1" applyFill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18" fillId="8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1" xfId="0" applyFont="1" applyBorder="1" applyAlignment="1">
      <alignment horizontal="left" wrapText="1"/>
    </xf>
    <xf numFmtId="0" fontId="21" fillId="8" borderId="0" xfId="0" applyFont="1" applyFill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2" fillId="8" borderId="0" xfId="0" applyFont="1" applyFill="1" applyAlignment="1">
      <alignment horizontal="left" wrapText="1"/>
    </xf>
    <xf numFmtId="0" fontId="23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wrapText="1"/>
    </xf>
    <xf numFmtId="164" fontId="8" fillId="5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164" fontId="8" fillId="4" borderId="1" xfId="0" applyNumberFormat="1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right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wrapText="1"/>
    </xf>
    <xf numFmtId="164" fontId="7" fillId="3" borderId="1" xfId="0" applyNumberFormat="1" applyFont="1" applyFill="1" applyBorder="1" applyAlignment="1">
      <alignment horizontal="right" wrapText="1"/>
    </xf>
    <xf numFmtId="164" fontId="25" fillId="4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left" vertical="center"/>
    </xf>
    <xf numFmtId="164" fontId="8" fillId="5" borderId="1" xfId="0" applyNumberFormat="1" applyFont="1" applyFill="1" applyBorder="1" applyAlignment="1">
      <alignment horizontal="left" wrapText="1"/>
    </xf>
    <xf numFmtId="164" fontId="8" fillId="5" borderId="1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164" fontId="8" fillId="5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wrapText="1"/>
    </xf>
    <xf numFmtId="3" fontId="0" fillId="6" borderId="1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164" fontId="26" fillId="3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24" fillId="9" borderId="5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left" wrapText="1"/>
    </xf>
    <xf numFmtId="164" fontId="3" fillId="9" borderId="6" xfId="0" applyNumberFormat="1" applyFont="1" applyFill="1" applyBorder="1" applyAlignment="1">
      <alignment horizontal="center"/>
    </xf>
    <xf numFmtId="164" fontId="8" fillId="9" borderId="6" xfId="0" applyNumberFormat="1" applyFont="1" applyFill="1" applyBorder="1" applyAlignment="1">
      <alignment horizontal="left" vertical="center" wrapText="1"/>
    </xf>
    <xf numFmtId="164" fontId="8" fillId="9" borderId="6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1" fontId="27" fillId="9" borderId="1" xfId="0" applyNumberFormat="1" applyFont="1" applyFill="1" applyBorder="1" applyAlignment="1">
      <alignment horizontal="right" vertical="center" wrapText="1"/>
    </xf>
    <xf numFmtId="164" fontId="27" fillId="9" borderId="1" xfId="0" applyNumberFormat="1" applyFont="1" applyFill="1" applyBorder="1" applyAlignment="1">
      <alignment horizontal="righ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right" vertical="center" wrapText="1"/>
    </xf>
    <xf numFmtId="0" fontId="29" fillId="10" borderId="6" xfId="0" applyFont="1" applyFill="1" applyBorder="1" applyAlignment="1">
      <alignment horizontal="right" vertical="center" wrapText="1"/>
    </xf>
    <xf numFmtId="0" fontId="29" fillId="10" borderId="2" xfId="0" applyFont="1" applyFill="1" applyBorder="1" applyAlignment="1">
      <alignment horizontal="right" vertical="center" wrapText="1"/>
    </xf>
    <xf numFmtId="4" fontId="27" fillId="10" borderId="1" xfId="0" applyNumberFormat="1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topLeftCell="E85" zoomScaleNormal="100" workbookViewId="0">
      <selection activeCell="M89" sqref="M89"/>
    </sheetView>
  </sheetViews>
  <sheetFormatPr defaultRowHeight="15" outlineLevelCol="1" x14ac:dyDescent="0.25"/>
  <cols>
    <col min="1" max="1" width="47" style="34" customWidth="1"/>
    <col min="2" max="2" width="12.28515625" style="142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142" customWidth="1"/>
    <col min="8" max="8" width="29.5703125" style="142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143"/>
      <c r="C1" s="4"/>
      <c r="D1" s="74"/>
      <c r="E1" s="74" t="s">
        <v>276</v>
      </c>
      <c r="F1" s="74"/>
      <c r="G1" s="162"/>
      <c r="H1" s="162"/>
    </row>
    <row r="2" spans="1:17" ht="15" customHeight="1" x14ac:dyDescent="0.25">
      <c r="A2" s="175" t="s">
        <v>1</v>
      </c>
      <c r="B2" s="176" t="s">
        <v>2</v>
      </c>
      <c r="C2" s="177" t="s">
        <v>3</v>
      </c>
      <c r="D2" s="173" t="s">
        <v>4</v>
      </c>
      <c r="E2" s="173" t="s">
        <v>5</v>
      </c>
      <c r="F2" s="173" t="s">
        <v>136</v>
      </c>
      <c r="G2" s="173" t="s">
        <v>7</v>
      </c>
      <c r="H2" s="173" t="s">
        <v>8</v>
      </c>
      <c r="I2" s="174" t="s">
        <v>9</v>
      </c>
      <c r="J2" s="174"/>
      <c r="K2" s="174"/>
      <c r="L2" s="174"/>
      <c r="M2" s="174"/>
      <c r="N2" s="174"/>
      <c r="O2" s="174"/>
      <c r="P2" s="174"/>
    </row>
    <row r="3" spans="1:17" s="5" customFormat="1" ht="45" x14ac:dyDescent="0.25">
      <c r="A3" s="175"/>
      <c r="B3" s="176"/>
      <c r="C3" s="177"/>
      <c r="D3" s="173"/>
      <c r="E3" s="173"/>
      <c r="F3" s="173"/>
      <c r="G3" s="173"/>
      <c r="H3" s="173"/>
      <c r="I3" s="115">
        <v>2022</v>
      </c>
      <c r="J3" s="115">
        <v>2023</v>
      </c>
      <c r="K3" s="115">
        <v>2024</v>
      </c>
      <c r="L3" s="115" t="s">
        <v>277</v>
      </c>
      <c r="M3" s="115" t="s">
        <v>12</v>
      </c>
      <c r="N3" s="115" t="s">
        <v>13</v>
      </c>
      <c r="O3" s="116" t="s">
        <v>14</v>
      </c>
      <c r="P3" s="115" t="s">
        <v>15</v>
      </c>
    </row>
    <row r="4" spans="1:17" s="5" customFormat="1" ht="15.75" x14ac:dyDescent="0.25">
      <c r="A4" s="67" t="s">
        <v>51</v>
      </c>
      <c r="B4" s="83"/>
      <c r="C4" s="82"/>
      <c r="D4" s="68"/>
      <c r="E4" s="68"/>
      <c r="F4" s="68"/>
      <c r="G4" s="114" t="s">
        <v>67</v>
      </c>
      <c r="H4" s="68"/>
      <c r="I4" s="68"/>
      <c r="J4" s="68"/>
      <c r="K4" s="68"/>
      <c r="L4" s="68"/>
      <c r="M4" s="68"/>
      <c r="N4" s="68"/>
      <c r="O4" s="69"/>
      <c r="P4" s="68"/>
    </row>
    <row r="5" spans="1:17" s="6" customFormat="1" ht="24.95" customHeight="1" x14ac:dyDescent="0.25">
      <c r="A5" s="87" t="s">
        <v>52</v>
      </c>
      <c r="B5" s="122" t="s">
        <v>17</v>
      </c>
      <c r="C5" s="38"/>
      <c r="D5" s="39"/>
      <c r="E5" s="39"/>
      <c r="F5" s="40"/>
      <c r="G5" s="163"/>
      <c r="H5" s="163"/>
      <c r="I5" s="117">
        <f>SUM(I6,I14,I20)</f>
        <v>787700</v>
      </c>
      <c r="J5" s="117">
        <f t="shared" ref="J5:O5" si="0">SUM(J6,J14,J20)</f>
        <v>649500</v>
      </c>
      <c r="K5" s="117">
        <f t="shared" si="0"/>
        <v>663200</v>
      </c>
      <c r="L5" s="117">
        <f t="shared" si="0"/>
        <v>1963300</v>
      </c>
      <c r="M5" s="117">
        <f>SUM(M6,M14,M20)</f>
        <v>209600</v>
      </c>
      <c r="N5" s="117">
        <f t="shared" si="0"/>
        <v>0</v>
      </c>
      <c r="O5" s="117">
        <f t="shared" si="0"/>
        <v>1753700</v>
      </c>
      <c r="P5" s="42"/>
    </row>
    <row r="6" spans="1:17" ht="24.95" customHeight="1" x14ac:dyDescent="0.25">
      <c r="A6" s="105" t="s">
        <v>53</v>
      </c>
      <c r="B6" s="120" t="s">
        <v>17</v>
      </c>
      <c r="C6" s="43"/>
      <c r="D6" s="7"/>
      <c r="E6" s="7"/>
      <c r="F6" s="7"/>
      <c r="G6" s="164"/>
      <c r="H6" s="164"/>
      <c r="I6" s="118">
        <f t="shared" ref="I6" si="1">SUM(I7,I11,I14,I20)</f>
        <v>650600</v>
      </c>
      <c r="J6" s="118">
        <f t="shared" ref="J6:O6" si="2">SUM(J7+J11)</f>
        <v>513500</v>
      </c>
      <c r="K6" s="118">
        <f t="shared" si="2"/>
        <v>477000</v>
      </c>
      <c r="L6" s="118">
        <f t="shared" si="2"/>
        <v>1504000</v>
      </c>
      <c r="M6" s="118">
        <f t="shared" si="2"/>
        <v>90000</v>
      </c>
      <c r="N6" s="118">
        <f t="shared" si="2"/>
        <v>0</v>
      </c>
      <c r="O6" s="118">
        <f t="shared" si="2"/>
        <v>1414000</v>
      </c>
      <c r="P6" s="43"/>
    </row>
    <row r="7" spans="1:17" ht="24.95" customHeight="1" x14ac:dyDescent="0.25">
      <c r="A7" s="90" t="s">
        <v>54</v>
      </c>
      <c r="B7" s="121" t="s">
        <v>17</v>
      </c>
      <c r="C7" s="44"/>
      <c r="D7" s="9"/>
      <c r="E7" s="9"/>
      <c r="F7" s="10"/>
      <c r="G7" s="108"/>
      <c r="H7" s="108"/>
      <c r="I7" s="119">
        <f>SUM(I8:I10)</f>
        <v>506500</v>
      </c>
      <c r="J7" s="119">
        <f>SUM(J8:J10)</f>
        <v>506500</v>
      </c>
      <c r="K7" s="119">
        <f t="shared" ref="K7:O7" si="3">SUM(K8:K10)</f>
        <v>470000</v>
      </c>
      <c r="L7" s="119">
        <f t="shared" si="3"/>
        <v>1483000</v>
      </c>
      <c r="M7" s="119">
        <f>SUM(M8:M10)</f>
        <v>75000</v>
      </c>
      <c r="N7" s="119">
        <f t="shared" si="3"/>
        <v>0</v>
      </c>
      <c r="O7" s="119">
        <f t="shared" si="3"/>
        <v>1408000</v>
      </c>
      <c r="P7" s="45"/>
      <c r="Q7" s="12"/>
    </row>
    <row r="8" spans="1:17" ht="45" x14ac:dyDescent="0.25">
      <c r="A8" s="77" t="s">
        <v>66</v>
      </c>
      <c r="B8" s="130" t="s">
        <v>21</v>
      </c>
      <c r="C8" s="115" t="s">
        <v>27</v>
      </c>
      <c r="D8" s="13"/>
      <c r="E8" s="14"/>
      <c r="F8" s="129" t="s">
        <v>139</v>
      </c>
      <c r="G8" s="16" t="s">
        <v>167</v>
      </c>
      <c r="H8" s="16" t="s">
        <v>188</v>
      </c>
      <c r="I8" s="17">
        <v>300000</v>
      </c>
      <c r="J8" s="17">
        <v>300000</v>
      </c>
      <c r="K8" s="17">
        <v>340000</v>
      </c>
      <c r="L8" s="17">
        <v>940000</v>
      </c>
      <c r="M8" s="17">
        <v>40000</v>
      </c>
      <c r="N8" s="17">
        <v>0</v>
      </c>
      <c r="O8" s="17">
        <v>900000</v>
      </c>
      <c r="P8" s="52" t="s">
        <v>239</v>
      </c>
      <c r="Q8" s="12"/>
    </row>
    <row r="9" spans="1:17" ht="45" x14ac:dyDescent="0.25">
      <c r="A9" s="88" t="s">
        <v>55</v>
      </c>
      <c r="B9" s="130" t="s">
        <v>21</v>
      </c>
      <c r="C9" s="32"/>
      <c r="D9" s="13"/>
      <c r="E9" s="14"/>
      <c r="F9" s="129" t="s">
        <v>139</v>
      </c>
      <c r="G9" s="16" t="s">
        <v>67</v>
      </c>
      <c r="H9" s="16" t="s">
        <v>189</v>
      </c>
      <c r="I9" s="17">
        <v>194000</v>
      </c>
      <c r="J9" s="17">
        <v>194000</v>
      </c>
      <c r="K9" s="17">
        <v>120000</v>
      </c>
      <c r="L9" s="17">
        <f>SUM(I9:K9)</f>
        <v>508000</v>
      </c>
      <c r="M9" s="17">
        <v>20000</v>
      </c>
      <c r="N9" s="17">
        <v>0</v>
      </c>
      <c r="O9" s="17">
        <v>488000</v>
      </c>
      <c r="P9" s="52" t="s">
        <v>240</v>
      </c>
      <c r="Q9" s="12"/>
    </row>
    <row r="10" spans="1:17" ht="60" x14ac:dyDescent="0.25">
      <c r="A10" s="89" t="s">
        <v>56</v>
      </c>
      <c r="B10" s="130" t="s">
        <v>21</v>
      </c>
      <c r="C10" s="32"/>
      <c r="D10" s="16"/>
      <c r="E10" s="18"/>
      <c r="F10" s="129" t="s">
        <v>139</v>
      </c>
      <c r="G10" s="16" t="s">
        <v>139</v>
      </c>
      <c r="H10" s="16" t="s">
        <v>190</v>
      </c>
      <c r="I10" s="19">
        <v>12500</v>
      </c>
      <c r="J10" s="19">
        <v>12500</v>
      </c>
      <c r="K10" s="17">
        <v>10000</v>
      </c>
      <c r="L10" s="17">
        <v>35000</v>
      </c>
      <c r="M10" s="17">
        <v>15000</v>
      </c>
      <c r="N10" s="17">
        <v>0</v>
      </c>
      <c r="O10" s="17">
        <v>20000</v>
      </c>
      <c r="P10" s="52" t="s">
        <v>241</v>
      </c>
      <c r="Q10" s="12"/>
    </row>
    <row r="11" spans="1:17" ht="24.95" customHeight="1" x14ac:dyDescent="0.25">
      <c r="A11" s="90" t="s">
        <v>57</v>
      </c>
      <c r="B11" s="121" t="s">
        <v>17</v>
      </c>
      <c r="C11" s="44"/>
      <c r="D11" s="9"/>
      <c r="E11" s="9"/>
      <c r="F11" s="10"/>
      <c r="G11" s="108"/>
      <c r="H11" s="108"/>
      <c r="I11" s="20">
        <f t="shared" ref="I11:O11" si="4">SUM(I12:I13)</f>
        <v>7000</v>
      </c>
      <c r="J11" s="20">
        <f t="shared" si="4"/>
        <v>7000</v>
      </c>
      <c r="K11" s="11">
        <f t="shared" si="4"/>
        <v>7000</v>
      </c>
      <c r="L11" s="11">
        <f t="shared" si="4"/>
        <v>21000</v>
      </c>
      <c r="M11" s="11">
        <f t="shared" si="4"/>
        <v>15000</v>
      </c>
      <c r="N11" s="11">
        <f t="shared" si="4"/>
        <v>0</v>
      </c>
      <c r="O11" s="11">
        <f t="shared" si="4"/>
        <v>6000</v>
      </c>
      <c r="P11" s="45"/>
      <c r="Q11" s="12"/>
    </row>
    <row r="12" spans="1:17" s="23" customFormat="1" ht="31.5" customHeight="1" x14ac:dyDescent="0.25">
      <c r="A12" s="77" t="s">
        <v>58</v>
      </c>
      <c r="B12" s="127" t="s">
        <v>21</v>
      </c>
      <c r="C12" s="36"/>
      <c r="D12" s="21"/>
      <c r="E12" s="21"/>
      <c r="F12" s="131" t="s">
        <v>137</v>
      </c>
      <c r="G12" s="25" t="s">
        <v>67</v>
      </c>
      <c r="H12" s="48" t="s">
        <v>191</v>
      </c>
      <c r="I12" s="153">
        <v>4000</v>
      </c>
      <c r="J12" s="153">
        <v>4000</v>
      </c>
      <c r="K12" s="153">
        <v>4000</v>
      </c>
      <c r="L12" s="153">
        <v>12000</v>
      </c>
      <c r="M12" s="154">
        <v>9000</v>
      </c>
      <c r="N12" s="155">
        <v>0</v>
      </c>
      <c r="O12" s="156">
        <v>3000</v>
      </c>
      <c r="P12" s="57" t="s">
        <v>242</v>
      </c>
      <c r="Q12" s="24"/>
    </row>
    <row r="13" spans="1:17" s="23" customFormat="1" ht="75" x14ac:dyDescent="0.25">
      <c r="A13" s="133" t="s">
        <v>59</v>
      </c>
      <c r="B13" s="127" t="s">
        <v>21</v>
      </c>
      <c r="C13" s="36"/>
      <c r="D13" s="21"/>
      <c r="E13" s="21"/>
      <c r="F13" s="131" t="s">
        <v>138</v>
      </c>
      <c r="G13" s="25" t="s">
        <v>67</v>
      </c>
      <c r="H13" s="48" t="s">
        <v>192</v>
      </c>
      <c r="I13" s="153">
        <v>3000</v>
      </c>
      <c r="J13" s="153">
        <v>3000</v>
      </c>
      <c r="K13" s="153">
        <v>3000</v>
      </c>
      <c r="L13" s="153">
        <v>9000</v>
      </c>
      <c r="M13" s="154">
        <v>6000</v>
      </c>
      <c r="N13" s="155">
        <v>0</v>
      </c>
      <c r="O13" s="157">
        <v>3000</v>
      </c>
      <c r="P13" s="57" t="s">
        <v>240</v>
      </c>
      <c r="Q13" s="24"/>
    </row>
    <row r="14" spans="1:17" ht="24.95" customHeight="1" x14ac:dyDescent="0.25">
      <c r="A14" s="105" t="s">
        <v>60</v>
      </c>
      <c r="B14" s="120" t="s">
        <v>17</v>
      </c>
      <c r="C14" s="95"/>
      <c r="D14" s="96"/>
      <c r="E14" s="96"/>
      <c r="F14" s="97"/>
      <c r="G14" s="165"/>
      <c r="H14" s="165"/>
      <c r="I14" s="98">
        <f t="shared" ref="I14:O14" si="5">SUM(I15)</f>
        <v>61100</v>
      </c>
      <c r="J14" s="98">
        <f t="shared" si="5"/>
        <v>61000</v>
      </c>
      <c r="K14" s="98">
        <f t="shared" si="5"/>
        <v>57700</v>
      </c>
      <c r="L14" s="98">
        <f t="shared" si="5"/>
        <v>179800</v>
      </c>
      <c r="M14" s="98">
        <f t="shared" si="5"/>
        <v>26600</v>
      </c>
      <c r="N14" s="98">
        <f t="shared" si="5"/>
        <v>0</v>
      </c>
      <c r="O14" s="98">
        <f t="shared" si="5"/>
        <v>153200</v>
      </c>
      <c r="P14" s="99"/>
    </row>
    <row r="15" spans="1:17" ht="24.95" customHeight="1" x14ac:dyDescent="0.25">
      <c r="A15" s="90" t="s">
        <v>61</v>
      </c>
      <c r="B15" s="121" t="s">
        <v>17</v>
      </c>
      <c r="C15" s="107"/>
      <c r="D15" s="108"/>
      <c r="E15" s="10"/>
      <c r="F15" s="108"/>
      <c r="G15" s="108"/>
      <c r="H15" s="108"/>
      <c r="I15" s="11">
        <f t="shared" ref="I15:O15" si="6">SUM(I16:I19)</f>
        <v>61100</v>
      </c>
      <c r="J15" s="11">
        <f t="shared" si="6"/>
        <v>61000</v>
      </c>
      <c r="K15" s="11">
        <f t="shared" si="6"/>
        <v>57700</v>
      </c>
      <c r="L15" s="11">
        <f t="shared" si="6"/>
        <v>179800</v>
      </c>
      <c r="M15" s="11">
        <f t="shared" si="6"/>
        <v>26600</v>
      </c>
      <c r="N15" s="11">
        <f t="shared" si="6"/>
        <v>0</v>
      </c>
      <c r="O15" s="11">
        <f t="shared" si="6"/>
        <v>153200</v>
      </c>
      <c r="P15" s="109"/>
    </row>
    <row r="16" spans="1:17" ht="60" x14ac:dyDescent="0.25">
      <c r="A16" s="89" t="s">
        <v>62</v>
      </c>
      <c r="B16" s="130" t="s">
        <v>21</v>
      </c>
      <c r="C16" s="32"/>
      <c r="D16" s="16"/>
      <c r="E16" s="18"/>
      <c r="F16" s="132" t="s">
        <v>140</v>
      </c>
      <c r="G16" s="16" t="s">
        <v>139</v>
      </c>
      <c r="H16" s="16" t="s">
        <v>193</v>
      </c>
      <c r="I16" s="17">
        <v>5000</v>
      </c>
      <c r="J16" s="17">
        <v>5000</v>
      </c>
      <c r="K16" s="17">
        <v>5000</v>
      </c>
      <c r="L16" s="17">
        <v>15000</v>
      </c>
      <c r="M16" s="17">
        <v>3000</v>
      </c>
      <c r="N16" s="17">
        <v>0</v>
      </c>
      <c r="O16" s="17">
        <v>12000</v>
      </c>
      <c r="P16" s="52" t="s">
        <v>243</v>
      </c>
    </row>
    <row r="17" spans="1:16" ht="45" x14ac:dyDescent="0.25">
      <c r="A17" s="148" t="s">
        <v>63</v>
      </c>
      <c r="B17" s="130" t="s">
        <v>21</v>
      </c>
      <c r="C17" s="32"/>
      <c r="D17" s="16"/>
      <c r="E17" s="18"/>
      <c r="F17" s="132" t="s">
        <v>140</v>
      </c>
      <c r="G17" s="16" t="s">
        <v>67</v>
      </c>
      <c r="H17" s="16" t="s">
        <v>194</v>
      </c>
      <c r="I17" s="17">
        <v>19000</v>
      </c>
      <c r="J17" s="17">
        <v>19000</v>
      </c>
      <c r="K17" s="17">
        <v>17000</v>
      </c>
      <c r="L17" s="17">
        <v>55000</v>
      </c>
      <c r="M17" s="17">
        <v>11000</v>
      </c>
      <c r="N17" s="17">
        <v>0</v>
      </c>
      <c r="O17" s="17">
        <v>44000</v>
      </c>
      <c r="P17" s="52" t="s">
        <v>243</v>
      </c>
    </row>
    <row r="18" spans="1:16" ht="30" x14ac:dyDescent="0.25">
      <c r="A18" s="148" t="s">
        <v>64</v>
      </c>
      <c r="B18" s="130" t="s">
        <v>21</v>
      </c>
      <c r="C18" s="32"/>
      <c r="D18" s="16"/>
      <c r="E18" s="18"/>
      <c r="F18" s="132" t="s">
        <v>140</v>
      </c>
      <c r="G18" s="16" t="s">
        <v>67</v>
      </c>
      <c r="H18" s="16" t="s">
        <v>195</v>
      </c>
      <c r="I18" s="17">
        <v>23500</v>
      </c>
      <c r="J18" s="17">
        <v>23500</v>
      </c>
      <c r="K18" s="17">
        <v>23000</v>
      </c>
      <c r="L18" s="17">
        <v>70000</v>
      </c>
      <c r="M18" s="17">
        <v>10500</v>
      </c>
      <c r="N18" s="17">
        <v>0</v>
      </c>
      <c r="O18" s="17">
        <v>59500</v>
      </c>
      <c r="P18" s="52" t="s">
        <v>243</v>
      </c>
    </row>
    <row r="19" spans="1:16" ht="30" x14ac:dyDescent="0.25">
      <c r="A19" s="89" t="s">
        <v>65</v>
      </c>
      <c r="B19" s="130" t="s">
        <v>21</v>
      </c>
      <c r="C19" s="32"/>
      <c r="D19" s="16"/>
      <c r="E19" s="18"/>
      <c r="F19" s="132" t="s">
        <v>140</v>
      </c>
      <c r="G19" s="16" t="s">
        <v>168</v>
      </c>
      <c r="H19" s="16" t="s">
        <v>196</v>
      </c>
      <c r="I19" s="17">
        <v>13600</v>
      </c>
      <c r="J19" s="17">
        <v>13500</v>
      </c>
      <c r="K19" s="17">
        <v>12700</v>
      </c>
      <c r="L19" s="17">
        <v>39800</v>
      </c>
      <c r="M19" s="17">
        <v>2100</v>
      </c>
      <c r="N19" s="17">
        <v>0</v>
      </c>
      <c r="O19" s="17">
        <v>37700</v>
      </c>
      <c r="P19" s="52" t="s">
        <v>244</v>
      </c>
    </row>
    <row r="20" spans="1:16" ht="24.95" customHeight="1" x14ac:dyDescent="0.25">
      <c r="A20" s="105" t="s">
        <v>68</v>
      </c>
      <c r="B20" s="120" t="s">
        <v>17</v>
      </c>
      <c r="C20" s="95"/>
      <c r="D20" s="96"/>
      <c r="E20" s="96"/>
      <c r="F20" s="97"/>
      <c r="G20" s="165"/>
      <c r="H20" s="165"/>
      <c r="I20" s="98">
        <f t="shared" ref="I20:O20" si="7">SUM(I21,I24)</f>
        <v>76000</v>
      </c>
      <c r="J20" s="98">
        <f t="shared" si="7"/>
        <v>75000</v>
      </c>
      <c r="K20" s="98">
        <f t="shared" si="7"/>
        <v>128500</v>
      </c>
      <c r="L20" s="98">
        <f t="shared" si="7"/>
        <v>279500</v>
      </c>
      <c r="M20" s="98">
        <f t="shared" si="7"/>
        <v>93000</v>
      </c>
      <c r="N20" s="98">
        <f t="shared" si="7"/>
        <v>0</v>
      </c>
      <c r="O20" s="98">
        <f t="shared" si="7"/>
        <v>186500</v>
      </c>
      <c r="P20" s="99"/>
    </row>
    <row r="21" spans="1:16" ht="24.95" customHeight="1" x14ac:dyDescent="0.25">
      <c r="A21" s="90" t="s">
        <v>69</v>
      </c>
      <c r="B21" s="121" t="s">
        <v>17</v>
      </c>
      <c r="C21" s="106"/>
      <c r="D21" s="9"/>
      <c r="E21" s="9"/>
      <c r="F21" s="108"/>
      <c r="G21" s="108"/>
      <c r="H21" s="108"/>
      <c r="I21" s="11">
        <f t="shared" ref="I21:O21" si="8">SUM(I22:I23)</f>
        <v>17000</v>
      </c>
      <c r="J21" s="11">
        <f t="shared" si="8"/>
        <v>17000</v>
      </c>
      <c r="K21" s="11">
        <f t="shared" si="8"/>
        <v>20000</v>
      </c>
      <c r="L21" s="11">
        <f t="shared" si="8"/>
        <v>54000</v>
      </c>
      <c r="M21" s="11">
        <f t="shared" si="8"/>
        <v>15000</v>
      </c>
      <c r="N21" s="11">
        <f t="shared" si="8"/>
        <v>0</v>
      </c>
      <c r="O21" s="11">
        <f t="shared" si="8"/>
        <v>39000</v>
      </c>
      <c r="P21" s="110"/>
    </row>
    <row r="22" spans="1:16" ht="45" x14ac:dyDescent="0.25">
      <c r="A22" s="133" t="s">
        <v>70</v>
      </c>
      <c r="B22" s="130" t="s">
        <v>21</v>
      </c>
      <c r="C22" s="32"/>
      <c r="D22" s="14"/>
      <c r="E22" s="14"/>
      <c r="F22" s="132" t="s">
        <v>141</v>
      </c>
      <c r="G22" s="16" t="s">
        <v>169</v>
      </c>
      <c r="H22" s="16" t="s">
        <v>197</v>
      </c>
      <c r="I22" s="17">
        <v>14000</v>
      </c>
      <c r="J22" s="17">
        <v>14000</v>
      </c>
      <c r="K22" s="17">
        <v>16000</v>
      </c>
      <c r="L22" s="17">
        <v>44000</v>
      </c>
      <c r="M22" s="17">
        <v>10000</v>
      </c>
      <c r="N22" s="17">
        <v>0</v>
      </c>
      <c r="O22" s="17">
        <v>34000</v>
      </c>
      <c r="P22" s="33" t="s">
        <v>245</v>
      </c>
    </row>
    <row r="23" spans="1:16" ht="60" x14ac:dyDescent="0.25">
      <c r="A23" s="78" t="s">
        <v>71</v>
      </c>
      <c r="B23" s="127" t="s">
        <v>21</v>
      </c>
      <c r="C23" s="36"/>
      <c r="D23" s="21"/>
      <c r="E23" s="21"/>
      <c r="F23" s="132" t="s">
        <v>141</v>
      </c>
      <c r="G23" s="16" t="s">
        <v>139</v>
      </c>
      <c r="H23" s="25" t="s">
        <v>198</v>
      </c>
      <c r="I23" s="26">
        <v>3000</v>
      </c>
      <c r="J23" s="26">
        <v>3000</v>
      </c>
      <c r="K23" s="26">
        <v>4000</v>
      </c>
      <c r="L23" s="26">
        <v>10000</v>
      </c>
      <c r="M23" s="26">
        <v>5000</v>
      </c>
      <c r="N23" s="26">
        <v>0</v>
      </c>
      <c r="O23" s="26">
        <v>5000</v>
      </c>
      <c r="P23" s="158" t="s">
        <v>246</v>
      </c>
    </row>
    <row r="24" spans="1:16" ht="24.95" customHeight="1" x14ac:dyDescent="0.25">
      <c r="A24" s="123" t="s">
        <v>72</v>
      </c>
      <c r="B24" s="121" t="s">
        <v>17</v>
      </c>
      <c r="C24" s="44"/>
      <c r="D24" s="9"/>
      <c r="E24" s="9"/>
      <c r="F24" s="10"/>
      <c r="G24" s="108"/>
      <c r="H24" s="108"/>
      <c r="I24" s="11">
        <f t="shared" ref="I24:O24" si="9">SUM(I25:I27)</f>
        <v>59000</v>
      </c>
      <c r="J24" s="11">
        <f t="shared" si="9"/>
        <v>58000</v>
      </c>
      <c r="K24" s="11">
        <f t="shared" si="9"/>
        <v>108500</v>
      </c>
      <c r="L24" s="11">
        <f t="shared" si="9"/>
        <v>225500</v>
      </c>
      <c r="M24" s="11">
        <f t="shared" si="9"/>
        <v>78000</v>
      </c>
      <c r="N24" s="11">
        <f t="shared" si="9"/>
        <v>0</v>
      </c>
      <c r="O24" s="11">
        <f t="shared" si="9"/>
        <v>147500</v>
      </c>
      <c r="P24" s="45"/>
    </row>
    <row r="25" spans="1:16" ht="30" x14ac:dyDescent="0.25">
      <c r="A25" s="89" t="s">
        <v>73</v>
      </c>
      <c r="B25" s="134" t="s">
        <v>21</v>
      </c>
      <c r="C25" s="70"/>
      <c r="D25" s="14"/>
      <c r="E25" s="14"/>
      <c r="F25" s="132" t="s">
        <v>142</v>
      </c>
      <c r="G25" s="16" t="s">
        <v>170</v>
      </c>
      <c r="H25" s="16" t="s">
        <v>199</v>
      </c>
      <c r="I25" s="26">
        <v>23000</v>
      </c>
      <c r="J25" s="17">
        <v>22000</v>
      </c>
      <c r="K25" s="17">
        <v>18500</v>
      </c>
      <c r="L25" s="17">
        <v>63500</v>
      </c>
      <c r="M25" s="17">
        <v>5000</v>
      </c>
      <c r="N25" s="17">
        <v>0</v>
      </c>
      <c r="O25" s="17">
        <v>58500</v>
      </c>
      <c r="P25" s="52" t="s">
        <v>247</v>
      </c>
    </row>
    <row r="26" spans="1:16" ht="33.75" customHeight="1" x14ac:dyDescent="0.25">
      <c r="A26" s="89" t="s">
        <v>74</v>
      </c>
      <c r="B26" s="134" t="s">
        <v>21</v>
      </c>
      <c r="C26" s="32"/>
      <c r="D26" s="14"/>
      <c r="E26" s="18"/>
      <c r="F26" s="135" t="s">
        <v>147</v>
      </c>
      <c r="G26" s="25" t="s">
        <v>171</v>
      </c>
      <c r="H26" s="25" t="s">
        <v>200</v>
      </c>
      <c r="I26" s="153">
        <v>6000</v>
      </c>
      <c r="J26" s="153">
        <v>6000</v>
      </c>
      <c r="K26" s="153">
        <v>10000</v>
      </c>
      <c r="L26" s="153">
        <v>22000</v>
      </c>
      <c r="M26" s="154">
        <v>3000</v>
      </c>
      <c r="N26" s="156">
        <v>0</v>
      </c>
      <c r="O26" s="154">
        <v>19000</v>
      </c>
      <c r="P26" s="159" t="s">
        <v>248</v>
      </c>
    </row>
    <row r="27" spans="1:16" ht="60" x14ac:dyDescent="0.25">
      <c r="A27" s="89" t="s">
        <v>75</v>
      </c>
      <c r="B27" s="134" t="s">
        <v>21</v>
      </c>
      <c r="C27" s="32"/>
      <c r="D27" s="14"/>
      <c r="E27" s="14"/>
      <c r="F27" s="131" t="s">
        <v>143</v>
      </c>
      <c r="G27" s="25" t="s">
        <v>172</v>
      </c>
      <c r="H27" s="25" t="s">
        <v>201</v>
      </c>
      <c r="I27" s="26">
        <v>30000</v>
      </c>
      <c r="J27" s="26">
        <v>30000</v>
      </c>
      <c r="K27" s="26">
        <v>80000</v>
      </c>
      <c r="L27" s="26">
        <v>140000</v>
      </c>
      <c r="M27" s="26">
        <v>70000</v>
      </c>
      <c r="N27" s="26">
        <v>0</v>
      </c>
      <c r="O27" s="26">
        <v>70000</v>
      </c>
      <c r="P27" s="160" t="s">
        <v>240</v>
      </c>
    </row>
    <row r="28" spans="1:16" ht="24.95" customHeight="1" x14ac:dyDescent="0.25">
      <c r="A28" s="87" t="s">
        <v>76</v>
      </c>
      <c r="B28" s="141" t="s">
        <v>17</v>
      </c>
      <c r="C28" s="91"/>
      <c r="D28" s="27"/>
      <c r="E28" s="27"/>
      <c r="F28" s="28"/>
      <c r="G28" s="166"/>
      <c r="H28" s="166"/>
      <c r="I28" s="170">
        <f>SUM(I29,I36,I46,I52)</f>
        <v>641980</v>
      </c>
      <c r="J28" s="170">
        <f t="shared" ref="J28:O28" si="10">SUM(J29,J36,J46,J52)</f>
        <v>705000</v>
      </c>
      <c r="K28" s="170">
        <f t="shared" si="10"/>
        <v>635013</v>
      </c>
      <c r="L28" s="170">
        <f t="shared" si="10"/>
        <v>1981993</v>
      </c>
      <c r="M28" s="170">
        <f t="shared" si="10"/>
        <v>399513</v>
      </c>
      <c r="N28" s="170">
        <f t="shared" si="10"/>
        <v>0</v>
      </c>
      <c r="O28" s="170">
        <f t="shared" si="10"/>
        <v>1582480</v>
      </c>
      <c r="P28" s="54"/>
    </row>
    <row r="29" spans="1:16" s="6" customFormat="1" ht="24.95" customHeight="1" x14ac:dyDescent="0.25">
      <c r="A29" s="105" t="s">
        <v>77</v>
      </c>
      <c r="B29" s="124" t="s">
        <v>17</v>
      </c>
      <c r="C29" s="100"/>
      <c r="D29" s="101"/>
      <c r="E29" s="102"/>
      <c r="F29" s="102"/>
      <c r="G29" s="167"/>
      <c r="H29" s="167"/>
      <c r="I29" s="118">
        <f t="shared" ref="I29:O29" si="11">SUM(I30)</f>
        <v>24980</v>
      </c>
      <c r="J29" s="118">
        <f t="shared" si="11"/>
        <v>126000</v>
      </c>
      <c r="K29" s="118">
        <f t="shared" si="11"/>
        <v>80000</v>
      </c>
      <c r="L29" s="118">
        <f t="shared" si="11"/>
        <v>230980</v>
      </c>
      <c r="M29" s="118">
        <f t="shared" si="11"/>
        <v>17000</v>
      </c>
      <c r="N29" s="118">
        <f t="shared" si="11"/>
        <v>0</v>
      </c>
      <c r="O29" s="118">
        <f t="shared" si="11"/>
        <v>213980</v>
      </c>
      <c r="P29" s="104"/>
    </row>
    <row r="30" spans="1:16" ht="24.95" customHeight="1" x14ac:dyDescent="0.25">
      <c r="A30" s="90" t="s">
        <v>78</v>
      </c>
      <c r="B30" s="125" t="s">
        <v>17</v>
      </c>
      <c r="C30" s="106"/>
      <c r="D30" s="111"/>
      <c r="E30" s="9"/>
      <c r="F30" s="112"/>
      <c r="G30" s="168"/>
      <c r="H30" s="168"/>
      <c r="I30" s="113">
        <f t="shared" ref="I30:O30" si="12">SUM(I31:I35)</f>
        <v>24980</v>
      </c>
      <c r="J30" s="113">
        <f t="shared" si="12"/>
        <v>126000</v>
      </c>
      <c r="K30" s="113">
        <f t="shared" si="12"/>
        <v>80000</v>
      </c>
      <c r="L30" s="113">
        <f t="shared" si="12"/>
        <v>230980</v>
      </c>
      <c r="M30" s="113">
        <f t="shared" si="12"/>
        <v>17000</v>
      </c>
      <c r="N30" s="11">
        <f t="shared" si="12"/>
        <v>0</v>
      </c>
      <c r="O30" s="11">
        <f t="shared" si="12"/>
        <v>213980</v>
      </c>
      <c r="P30" s="45"/>
    </row>
    <row r="31" spans="1:16" s="23" customFormat="1" ht="75" x14ac:dyDescent="0.25">
      <c r="A31" s="89" t="s">
        <v>79</v>
      </c>
      <c r="B31" s="138" t="s">
        <v>21</v>
      </c>
      <c r="C31" s="36"/>
      <c r="D31" s="84"/>
      <c r="E31" s="21"/>
      <c r="F31" s="149" t="s">
        <v>144</v>
      </c>
      <c r="G31" s="150" t="s">
        <v>173</v>
      </c>
      <c r="H31" s="150" t="s">
        <v>202</v>
      </c>
      <c r="I31" s="85">
        <v>14500</v>
      </c>
      <c r="J31" s="85">
        <v>0</v>
      </c>
      <c r="K31" s="85">
        <v>0</v>
      </c>
      <c r="L31" s="85">
        <v>14500</v>
      </c>
      <c r="M31" s="85">
        <v>0</v>
      </c>
      <c r="N31" s="26">
        <v>0</v>
      </c>
      <c r="O31" s="26">
        <v>14500</v>
      </c>
      <c r="P31" s="158" t="s">
        <v>249</v>
      </c>
    </row>
    <row r="32" spans="1:16" s="23" customFormat="1" ht="45" x14ac:dyDescent="0.25">
      <c r="A32" s="89" t="s">
        <v>80</v>
      </c>
      <c r="B32" s="138" t="s">
        <v>21</v>
      </c>
      <c r="C32" s="36"/>
      <c r="D32" s="84"/>
      <c r="E32" s="21"/>
      <c r="F32" s="149" t="s">
        <v>144</v>
      </c>
      <c r="G32" s="150" t="s">
        <v>173</v>
      </c>
      <c r="H32" s="150" t="s">
        <v>203</v>
      </c>
      <c r="I32" s="85">
        <v>0</v>
      </c>
      <c r="J32" s="85">
        <v>10000</v>
      </c>
      <c r="K32" s="85">
        <v>0</v>
      </c>
      <c r="L32" s="85">
        <v>10000</v>
      </c>
      <c r="M32" s="85">
        <v>0</v>
      </c>
      <c r="N32" s="26">
        <v>0</v>
      </c>
      <c r="O32" s="26">
        <v>10000</v>
      </c>
      <c r="P32" s="158" t="s">
        <v>249</v>
      </c>
    </row>
    <row r="33" spans="1:16" s="23" customFormat="1" ht="90" x14ac:dyDescent="0.25">
      <c r="A33" s="89" t="s">
        <v>81</v>
      </c>
      <c r="B33" s="138" t="s">
        <v>21</v>
      </c>
      <c r="C33" s="36"/>
      <c r="D33" s="84"/>
      <c r="E33" s="21"/>
      <c r="F33" s="149" t="s">
        <v>143</v>
      </c>
      <c r="G33" s="150" t="s">
        <v>175</v>
      </c>
      <c r="H33" s="150" t="s">
        <v>204</v>
      </c>
      <c r="I33" s="85">
        <v>0</v>
      </c>
      <c r="J33" s="85">
        <v>16000</v>
      </c>
      <c r="K33" s="85">
        <v>40000</v>
      </c>
      <c r="L33" s="85">
        <v>56000</v>
      </c>
      <c r="M33" s="85">
        <v>17000</v>
      </c>
      <c r="N33" s="26">
        <v>0</v>
      </c>
      <c r="O33" s="26">
        <v>39000</v>
      </c>
      <c r="P33" s="161" t="s">
        <v>250</v>
      </c>
    </row>
    <row r="34" spans="1:16" s="23" customFormat="1" ht="30" x14ac:dyDescent="0.25">
      <c r="A34" s="89" t="s">
        <v>82</v>
      </c>
      <c r="B34" s="138" t="s">
        <v>21</v>
      </c>
      <c r="C34" s="36"/>
      <c r="D34" s="84"/>
      <c r="E34" s="21"/>
      <c r="F34" s="149" t="s">
        <v>145</v>
      </c>
      <c r="G34" s="150" t="s">
        <v>174</v>
      </c>
      <c r="H34" s="150" t="s">
        <v>205</v>
      </c>
      <c r="I34" s="85">
        <v>0</v>
      </c>
      <c r="J34" s="85">
        <v>100000</v>
      </c>
      <c r="K34" s="85">
        <v>40000</v>
      </c>
      <c r="L34" s="85">
        <v>140000</v>
      </c>
      <c r="M34" s="85">
        <v>0</v>
      </c>
      <c r="N34" s="26">
        <v>0</v>
      </c>
      <c r="O34" s="26">
        <v>140000</v>
      </c>
      <c r="P34" s="158" t="s">
        <v>251</v>
      </c>
    </row>
    <row r="35" spans="1:16" s="23" customFormat="1" ht="105" x14ac:dyDescent="0.25">
      <c r="A35" s="89" t="s">
        <v>83</v>
      </c>
      <c r="B35" s="138" t="s">
        <v>21</v>
      </c>
      <c r="C35" s="36"/>
      <c r="D35" s="84"/>
      <c r="E35" s="21"/>
      <c r="F35" s="137" t="s">
        <v>146</v>
      </c>
      <c r="G35" s="150" t="s">
        <v>146</v>
      </c>
      <c r="H35" s="150" t="s">
        <v>206</v>
      </c>
      <c r="I35" s="85">
        <v>10480</v>
      </c>
      <c r="J35" s="85">
        <v>0</v>
      </c>
      <c r="K35" s="85">
        <v>0</v>
      </c>
      <c r="L35" s="85">
        <v>10480</v>
      </c>
      <c r="M35" s="85">
        <v>0</v>
      </c>
      <c r="N35" s="26">
        <v>0</v>
      </c>
      <c r="O35" s="26">
        <v>10480</v>
      </c>
      <c r="P35" s="158" t="s">
        <v>254</v>
      </c>
    </row>
    <row r="36" spans="1:16" s="23" customFormat="1" ht="38.25" x14ac:dyDescent="0.25">
      <c r="A36" s="105" t="s">
        <v>84</v>
      </c>
      <c r="B36" s="124" t="s">
        <v>17</v>
      </c>
      <c r="C36" s="100"/>
      <c r="D36" s="101"/>
      <c r="E36" s="96"/>
      <c r="F36" s="102"/>
      <c r="G36" s="167"/>
      <c r="H36" s="167"/>
      <c r="I36" s="103">
        <f t="shared" ref="I36:O36" si="13">SUM(I37,I40,I44)</f>
        <v>137500</v>
      </c>
      <c r="J36" s="103">
        <f t="shared" si="13"/>
        <v>75000</v>
      </c>
      <c r="K36" s="103">
        <f t="shared" si="13"/>
        <v>24371</v>
      </c>
      <c r="L36" s="103">
        <f t="shared" si="13"/>
        <v>236871</v>
      </c>
      <c r="M36" s="103">
        <f t="shared" si="13"/>
        <v>47871</v>
      </c>
      <c r="N36" s="98">
        <f t="shared" si="13"/>
        <v>0</v>
      </c>
      <c r="O36" s="98">
        <f t="shared" si="13"/>
        <v>189000</v>
      </c>
      <c r="P36" s="99"/>
    </row>
    <row r="37" spans="1:16" s="23" customFormat="1" ht="24.95" customHeight="1" x14ac:dyDescent="0.25">
      <c r="A37" s="90" t="s">
        <v>85</v>
      </c>
      <c r="B37" s="125" t="s">
        <v>17</v>
      </c>
      <c r="C37" s="106"/>
      <c r="D37" s="111"/>
      <c r="E37" s="9"/>
      <c r="F37" s="112"/>
      <c r="G37" s="168"/>
      <c r="H37" s="168"/>
      <c r="I37" s="113">
        <f t="shared" ref="I37:O37" si="14">SUM(I38:I39)</f>
        <v>52000</v>
      </c>
      <c r="J37" s="113">
        <f t="shared" si="14"/>
        <v>2000</v>
      </c>
      <c r="K37" s="113">
        <f t="shared" si="14"/>
        <v>6000</v>
      </c>
      <c r="L37" s="113">
        <f t="shared" si="14"/>
        <v>60000</v>
      </c>
      <c r="M37" s="113">
        <f t="shared" si="14"/>
        <v>7000</v>
      </c>
      <c r="N37" s="11">
        <f t="shared" si="14"/>
        <v>0</v>
      </c>
      <c r="O37" s="11">
        <f t="shared" si="14"/>
        <v>53000</v>
      </c>
      <c r="P37" s="45"/>
    </row>
    <row r="38" spans="1:16" s="23" customFormat="1" ht="30" x14ac:dyDescent="0.25">
      <c r="A38" s="89" t="s">
        <v>86</v>
      </c>
      <c r="B38" s="138" t="s">
        <v>21</v>
      </c>
      <c r="C38" s="36"/>
      <c r="D38" s="84"/>
      <c r="E38" s="21"/>
      <c r="F38" s="137" t="s">
        <v>149</v>
      </c>
      <c r="G38" s="150" t="s">
        <v>67</v>
      </c>
      <c r="H38" s="150" t="s">
        <v>207</v>
      </c>
      <c r="I38" s="85">
        <v>2000</v>
      </c>
      <c r="J38" s="85">
        <v>2000</v>
      </c>
      <c r="K38" s="85">
        <v>6000</v>
      </c>
      <c r="L38" s="85">
        <v>10000</v>
      </c>
      <c r="M38" s="85">
        <v>2000</v>
      </c>
      <c r="N38" s="26">
        <v>0</v>
      </c>
      <c r="O38" s="26">
        <v>8000</v>
      </c>
      <c r="P38" s="158" t="s">
        <v>252</v>
      </c>
    </row>
    <row r="39" spans="1:16" s="23" customFormat="1" ht="60" x14ac:dyDescent="0.25">
      <c r="A39" s="89" t="s">
        <v>87</v>
      </c>
      <c r="B39" s="138" t="s">
        <v>21</v>
      </c>
      <c r="C39" s="36"/>
      <c r="D39" s="84"/>
      <c r="E39" s="21"/>
      <c r="F39" s="137" t="s">
        <v>148</v>
      </c>
      <c r="G39" s="150" t="s">
        <v>146</v>
      </c>
      <c r="H39" s="150" t="s">
        <v>208</v>
      </c>
      <c r="I39" s="85">
        <v>50000</v>
      </c>
      <c r="J39" s="85">
        <v>0</v>
      </c>
      <c r="K39" s="85">
        <v>0</v>
      </c>
      <c r="L39" s="85">
        <v>50000</v>
      </c>
      <c r="M39" s="85">
        <v>5000</v>
      </c>
      <c r="N39" s="26">
        <v>0</v>
      </c>
      <c r="O39" s="26">
        <v>45000</v>
      </c>
      <c r="P39" s="158" t="s">
        <v>253</v>
      </c>
    </row>
    <row r="40" spans="1:16" s="23" customFormat="1" ht="24.95" customHeight="1" x14ac:dyDescent="0.25">
      <c r="A40" s="90" t="s">
        <v>88</v>
      </c>
      <c r="B40" s="125" t="s">
        <v>17</v>
      </c>
      <c r="C40" s="106"/>
      <c r="D40" s="111"/>
      <c r="E40" s="9"/>
      <c r="F40" s="112"/>
      <c r="G40" s="168"/>
      <c r="H40" s="168"/>
      <c r="I40" s="113">
        <f t="shared" ref="I40:O40" si="15">SUM(I41:I43)</f>
        <v>80000</v>
      </c>
      <c r="J40" s="113">
        <f t="shared" si="15"/>
        <v>67500</v>
      </c>
      <c r="K40" s="113">
        <f t="shared" si="15"/>
        <v>18371</v>
      </c>
      <c r="L40" s="113">
        <f t="shared" si="15"/>
        <v>165871</v>
      </c>
      <c r="M40" s="113">
        <f t="shared" si="15"/>
        <v>29871</v>
      </c>
      <c r="N40" s="11">
        <f t="shared" si="15"/>
        <v>0</v>
      </c>
      <c r="O40" s="11">
        <f t="shared" si="15"/>
        <v>136000</v>
      </c>
      <c r="P40" s="45"/>
    </row>
    <row r="41" spans="1:16" s="23" customFormat="1" ht="60" x14ac:dyDescent="0.25">
      <c r="A41" s="89" t="s">
        <v>89</v>
      </c>
      <c r="B41" s="138" t="s">
        <v>21</v>
      </c>
      <c r="C41" s="36"/>
      <c r="D41" s="84"/>
      <c r="E41" s="21"/>
      <c r="F41" s="137" t="s">
        <v>151</v>
      </c>
      <c r="G41" s="150" t="s">
        <v>176</v>
      </c>
      <c r="H41" s="150" t="s">
        <v>209</v>
      </c>
      <c r="I41" s="85">
        <v>65000</v>
      </c>
      <c r="J41" s="85">
        <v>55000</v>
      </c>
      <c r="K41" s="85">
        <v>4371</v>
      </c>
      <c r="L41" s="85">
        <v>124371</v>
      </c>
      <c r="M41" s="85">
        <v>14371</v>
      </c>
      <c r="N41" s="26">
        <v>0</v>
      </c>
      <c r="O41" s="26">
        <v>110000</v>
      </c>
      <c r="P41" s="158" t="s">
        <v>255</v>
      </c>
    </row>
    <row r="42" spans="1:16" s="23" customFormat="1" ht="45" x14ac:dyDescent="0.25">
      <c r="A42" s="89" t="s">
        <v>90</v>
      </c>
      <c r="B42" s="138" t="s">
        <v>21</v>
      </c>
      <c r="C42" s="36"/>
      <c r="D42" s="84"/>
      <c r="E42" s="21"/>
      <c r="F42" s="137" t="s">
        <v>151</v>
      </c>
      <c r="G42" s="150" t="s">
        <v>175</v>
      </c>
      <c r="H42" s="150" t="s">
        <v>210</v>
      </c>
      <c r="I42" s="85">
        <v>10000</v>
      </c>
      <c r="J42" s="85">
        <v>7500</v>
      </c>
      <c r="K42" s="85">
        <v>7500</v>
      </c>
      <c r="L42" s="85">
        <v>25000</v>
      </c>
      <c r="M42" s="85">
        <v>7500</v>
      </c>
      <c r="N42" s="26">
        <v>0</v>
      </c>
      <c r="O42" s="26">
        <v>17500</v>
      </c>
      <c r="P42" s="158" t="s">
        <v>256</v>
      </c>
    </row>
    <row r="43" spans="1:16" s="23" customFormat="1" ht="45" x14ac:dyDescent="0.25">
      <c r="A43" s="89" t="s">
        <v>91</v>
      </c>
      <c r="B43" s="138" t="s">
        <v>21</v>
      </c>
      <c r="C43" s="36"/>
      <c r="D43" s="84"/>
      <c r="E43" s="21"/>
      <c r="F43" s="137" t="s">
        <v>150</v>
      </c>
      <c r="G43" s="150" t="s">
        <v>67</v>
      </c>
      <c r="H43" s="150" t="s">
        <v>211</v>
      </c>
      <c r="I43" s="85">
        <v>5000</v>
      </c>
      <c r="J43" s="85">
        <v>5000</v>
      </c>
      <c r="K43" s="85">
        <v>6500</v>
      </c>
      <c r="L43" s="85">
        <v>16500</v>
      </c>
      <c r="M43" s="85">
        <v>8000</v>
      </c>
      <c r="N43" s="26">
        <v>0</v>
      </c>
      <c r="O43" s="26">
        <v>8500</v>
      </c>
      <c r="P43" s="158" t="s">
        <v>257</v>
      </c>
    </row>
    <row r="44" spans="1:16" s="23" customFormat="1" ht="24.95" customHeight="1" x14ac:dyDescent="0.25">
      <c r="A44" s="126" t="s">
        <v>95</v>
      </c>
      <c r="B44" s="121" t="s">
        <v>17</v>
      </c>
      <c r="C44" s="106"/>
      <c r="D44" s="111"/>
      <c r="E44" s="9"/>
      <c r="F44" s="112"/>
      <c r="G44" s="168"/>
      <c r="H44" s="168"/>
      <c r="I44" s="113">
        <f t="shared" ref="I44:O44" si="16">SUM(I45)</f>
        <v>5500</v>
      </c>
      <c r="J44" s="113">
        <f t="shared" si="16"/>
        <v>5500</v>
      </c>
      <c r="K44" s="113">
        <f t="shared" si="16"/>
        <v>0</v>
      </c>
      <c r="L44" s="113">
        <f t="shared" si="16"/>
        <v>11000</v>
      </c>
      <c r="M44" s="113">
        <f t="shared" si="16"/>
        <v>11000</v>
      </c>
      <c r="N44" s="11">
        <f t="shared" si="16"/>
        <v>0</v>
      </c>
      <c r="O44" s="11">
        <f t="shared" si="16"/>
        <v>0</v>
      </c>
      <c r="P44" s="45"/>
    </row>
    <row r="45" spans="1:16" s="23" customFormat="1" ht="105" x14ac:dyDescent="0.25">
      <c r="A45" s="78" t="s">
        <v>94</v>
      </c>
      <c r="B45" s="127" t="s">
        <v>21</v>
      </c>
      <c r="C45" s="36"/>
      <c r="D45" s="84"/>
      <c r="E45" s="21"/>
      <c r="F45" s="137" t="s">
        <v>152</v>
      </c>
      <c r="G45" s="16" t="s">
        <v>139</v>
      </c>
      <c r="H45" s="150" t="s">
        <v>212</v>
      </c>
      <c r="I45" s="85">
        <v>5500</v>
      </c>
      <c r="J45" s="85">
        <v>5500</v>
      </c>
      <c r="K45" s="85">
        <v>0</v>
      </c>
      <c r="L45" s="85">
        <v>11000</v>
      </c>
      <c r="M45" s="85">
        <v>11000</v>
      </c>
      <c r="N45" s="26">
        <v>0</v>
      </c>
      <c r="O45" s="26">
        <v>0</v>
      </c>
      <c r="P45" s="86"/>
    </row>
    <row r="46" spans="1:16" s="23" customFormat="1" ht="24.95" customHeight="1" x14ac:dyDescent="0.25">
      <c r="A46" s="105" t="s">
        <v>92</v>
      </c>
      <c r="B46" s="120" t="s">
        <v>17</v>
      </c>
      <c r="C46" s="100"/>
      <c r="D46" s="101"/>
      <c r="E46" s="96"/>
      <c r="F46" s="102"/>
      <c r="G46" s="167"/>
      <c r="H46" s="167"/>
      <c r="I46" s="103">
        <f t="shared" ref="I46:O46" si="17">SUM(I47)</f>
        <v>221000</v>
      </c>
      <c r="J46" s="103">
        <f t="shared" si="17"/>
        <v>221000</v>
      </c>
      <c r="K46" s="103">
        <f t="shared" si="17"/>
        <v>229142</v>
      </c>
      <c r="L46" s="103">
        <f t="shared" si="17"/>
        <v>671142</v>
      </c>
      <c r="M46" s="103">
        <f t="shared" si="17"/>
        <v>92142</v>
      </c>
      <c r="N46" s="98">
        <f t="shared" si="17"/>
        <v>0</v>
      </c>
      <c r="O46" s="98">
        <f t="shared" si="17"/>
        <v>579000</v>
      </c>
      <c r="P46" s="99"/>
    </row>
    <row r="47" spans="1:16" s="23" customFormat="1" ht="24.95" customHeight="1" x14ac:dyDescent="0.25">
      <c r="A47" s="123" t="s">
        <v>93</v>
      </c>
      <c r="B47" s="121" t="s">
        <v>17</v>
      </c>
      <c r="C47" s="106"/>
      <c r="D47" s="111"/>
      <c r="E47" s="9"/>
      <c r="F47" s="112"/>
      <c r="G47" s="168"/>
      <c r="H47" s="168"/>
      <c r="I47" s="113">
        <f t="shared" ref="I47:O47" si="18">SUM(I48:I51)</f>
        <v>221000</v>
      </c>
      <c r="J47" s="113">
        <f t="shared" si="18"/>
        <v>221000</v>
      </c>
      <c r="K47" s="113">
        <f t="shared" si="18"/>
        <v>229142</v>
      </c>
      <c r="L47" s="113">
        <f t="shared" si="18"/>
        <v>671142</v>
      </c>
      <c r="M47" s="113">
        <f t="shared" si="18"/>
        <v>92142</v>
      </c>
      <c r="N47" s="11">
        <f t="shared" si="18"/>
        <v>0</v>
      </c>
      <c r="O47" s="11">
        <f t="shared" si="18"/>
        <v>579000</v>
      </c>
      <c r="P47" s="45"/>
    </row>
    <row r="48" spans="1:16" s="23" customFormat="1" ht="60" x14ac:dyDescent="0.25">
      <c r="A48" s="89" t="s">
        <v>96</v>
      </c>
      <c r="B48" s="138" t="s">
        <v>21</v>
      </c>
      <c r="C48" s="127"/>
      <c r="D48" s="139"/>
      <c r="E48" s="140"/>
      <c r="F48" s="137" t="s">
        <v>154</v>
      </c>
      <c r="G48" s="150" t="s">
        <v>177</v>
      </c>
      <c r="H48" s="150" t="s">
        <v>213</v>
      </c>
      <c r="I48" s="85">
        <v>10000</v>
      </c>
      <c r="J48" s="85">
        <v>10000</v>
      </c>
      <c r="K48" s="85">
        <v>10000</v>
      </c>
      <c r="L48" s="85">
        <v>30000</v>
      </c>
      <c r="M48" s="85">
        <v>12000</v>
      </c>
      <c r="N48" s="26">
        <v>0</v>
      </c>
      <c r="O48" s="26">
        <v>18000</v>
      </c>
      <c r="P48" s="161" t="s">
        <v>240</v>
      </c>
    </row>
    <row r="49" spans="1:16" s="23" customFormat="1" ht="45" x14ac:dyDescent="0.25">
      <c r="A49" s="89" t="s">
        <v>97</v>
      </c>
      <c r="B49" s="138" t="s">
        <v>21</v>
      </c>
      <c r="C49" s="36"/>
      <c r="D49" s="84"/>
      <c r="E49" s="21"/>
      <c r="F49" s="136" t="s">
        <v>155</v>
      </c>
      <c r="G49" s="150" t="s">
        <v>67</v>
      </c>
      <c r="H49" s="150" t="s">
        <v>214</v>
      </c>
      <c r="I49" s="85">
        <v>17000</v>
      </c>
      <c r="J49" s="85">
        <v>17000</v>
      </c>
      <c r="K49" s="85">
        <v>21000</v>
      </c>
      <c r="L49" s="85">
        <v>55000</v>
      </c>
      <c r="M49" s="85">
        <v>19000</v>
      </c>
      <c r="N49" s="26">
        <v>0</v>
      </c>
      <c r="O49" s="26">
        <v>36000</v>
      </c>
      <c r="P49" s="161" t="s">
        <v>258</v>
      </c>
    </row>
    <row r="50" spans="1:16" s="23" customFormat="1" ht="90" x14ac:dyDescent="0.25">
      <c r="A50" s="89" t="s">
        <v>98</v>
      </c>
      <c r="B50" s="138" t="s">
        <v>21</v>
      </c>
      <c r="C50" s="36"/>
      <c r="D50" s="84"/>
      <c r="E50" s="21"/>
      <c r="F50" s="137" t="s">
        <v>153</v>
      </c>
      <c r="G50" s="150" t="s">
        <v>178</v>
      </c>
      <c r="H50" s="150" t="s">
        <v>215</v>
      </c>
      <c r="I50" s="85">
        <v>190000</v>
      </c>
      <c r="J50" s="85">
        <v>190000</v>
      </c>
      <c r="K50" s="85">
        <v>190000</v>
      </c>
      <c r="L50" s="85">
        <v>570000</v>
      </c>
      <c r="M50" s="85">
        <v>45000</v>
      </c>
      <c r="N50" s="26">
        <v>0</v>
      </c>
      <c r="O50" s="26">
        <v>525000</v>
      </c>
      <c r="P50" s="161" t="s">
        <v>259</v>
      </c>
    </row>
    <row r="51" spans="1:16" s="23" customFormat="1" ht="60" x14ac:dyDescent="0.25">
      <c r="A51" s="89" t="s">
        <v>99</v>
      </c>
      <c r="B51" s="138" t="s">
        <v>21</v>
      </c>
      <c r="C51" s="36"/>
      <c r="D51" s="84"/>
      <c r="E51" s="21"/>
      <c r="F51" s="137" t="s">
        <v>153</v>
      </c>
      <c r="G51" s="150" t="s">
        <v>179</v>
      </c>
      <c r="H51" s="150" t="s">
        <v>216</v>
      </c>
      <c r="I51" s="85">
        <v>4000</v>
      </c>
      <c r="J51" s="85">
        <v>4000</v>
      </c>
      <c r="K51" s="85">
        <v>8142</v>
      </c>
      <c r="L51" s="85">
        <v>16142</v>
      </c>
      <c r="M51" s="85">
        <v>16142</v>
      </c>
      <c r="N51" s="26">
        <v>0</v>
      </c>
      <c r="O51" s="26">
        <v>0</v>
      </c>
      <c r="P51" s="86"/>
    </row>
    <row r="52" spans="1:16" s="23" customFormat="1" ht="24.95" customHeight="1" x14ac:dyDescent="0.25">
      <c r="A52" s="179" t="s">
        <v>100</v>
      </c>
      <c r="B52" s="120" t="s">
        <v>17</v>
      </c>
      <c r="C52" s="100"/>
      <c r="D52" s="101"/>
      <c r="E52" s="96"/>
      <c r="F52" s="102"/>
      <c r="G52" s="167"/>
      <c r="H52" s="167"/>
      <c r="I52" s="103">
        <f>SUM(I53,I56,I60,I64)</f>
        <v>258500</v>
      </c>
      <c r="J52" s="103">
        <f t="shared" ref="J52:O52" si="19">SUM(J53,J56,J60,J64)</f>
        <v>283000</v>
      </c>
      <c r="K52" s="103">
        <f t="shared" si="19"/>
        <v>301500</v>
      </c>
      <c r="L52" s="103">
        <f t="shared" si="19"/>
        <v>843000</v>
      </c>
      <c r="M52" s="103">
        <f t="shared" si="19"/>
        <v>242500</v>
      </c>
      <c r="N52" s="98">
        <f t="shared" si="19"/>
        <v>0</v>
      </c>
      <c r="O52" s="98">
        <f t="shared" si="19"/>
        <v>600500</v>
      </c>
      <c r="P52" s="99"/>
    </row>
    <row r="53" spans="1:16" s="23" customFormat="1" ht="24.95" customHeight="1" x14ac:dyDescent="0.25">
      <c r="A53" s="90" t="s">
        <v>101</v>
      </c>
      <c r="B53" s="125" t="s">
        <v>17</v>
      </c>
      <c r="C53" s="106"/>
      <c r="D53" s="111"/>
      <c r="E53" s="9"/>
      <c r="F53" s="112"/>
      <c r="G53" s="168"/>
      <c r="H53" s="168"/>
      <c r="I53" s="113">
        <f t="shared" ref="I53:O53" si="20">SUM(I54:I55)</f>
        <v>27500</v>
      </c>
      <c r="J53" s="113">
        <f t="shared" si="20"/>
        <v>26500</v>
      </c>
      <c r="K53" s="113">
        <f t="shared" si="20"/>
        <v>44000</v>
      </c>
      <c r="L53" s="113">
        <f t="shared" si="20"/>
        <v>98000</v>
      </c>
      <c r="M53" s="113">
        <f t="shared" si="20"/>
        <v>73500</v>
      </c>
      <c r="N53" s="11">
        <f t="shared" si="20"/>
        <v>0</v>
      </c>
      <c r="O53" s="11">
        <f t="shared" si="20"/>
        <v>24500</v>
      </c>
      <c r="P53" s="45"/>
    </row>
    <row r="54" spans="1:16" s="23" customFormat="1" ht="75" x14ac:dyDescent="0.25">
      <c r="A54" s="89" t="s">
        <v>102</v>
      </c>
      <c r="B54" s="138" t="s">
        <v>21</v>
      </c>
      <c r="C54" s="36"/>
      <c r="D54" s="84"/>
      <c r="E54" s="21"/>
      <c r="F54" s="137" t="s">
        <v>156</v>
      </c>
      <c r="G54" s="16" t="s">
        <v>139</v>
      </c>
      <c r="H54" s="150" t="s">
        <v>217</v>
      </c>
      <c r="I54" s="85">
        <v>14500</v>
      </c>
      <c r="J54" s="85">
        <v>13500</v>
      </c>
      <c r="K54" s="85">
        <v>0</v>
      </c>
      <c r="L54" s="85">
        <v>28000</v>
      </c>
      <c r="M54" s="85">
        <v>17500</v>
      </c>
      <c r="N54" s="26">
        <v>0</v>
      </c>
      <c r="O54" s="26">
        <v>10500</v>
      </c>
      <c r="P54" s="161" t="s">
        <v>240</v>
      </c>
    </row>
    <row r="55" spans="1:16" s="23" customFormat="1" ht="45" x14ac:dyDescent="0.25">
      <c r="A55" s="89" t="s">
        <v>103</v>
      </c>
      <c r="B55" s="138" t="s">
        <v>21</v>
      </c>
      <c r="C55" s="36"/>
      <c r="D55" s="84"/>
      <c r="E55" s="21"/>
      <c r="F55" s="137" t="s">
        <v>156</v>
      </c>
      <c r="G55" s="150" t="s">
        <v>180</v>
      </c>
      <c r="H55" s="150" t="s">
        <v>218</v>
      </c>
      <c r="I55" s="85">
        <v>13000</v>
      </c>
      <c r="J55" s="85">
        <v>13000</v>
      </c>
      <c r="K55" s="85">
        <v>44000</v>
      </c>
      <c r="L55" s="85">
        <v>70000</v>
      </c>
      <c r="M55" s="85">
        <v>56000</v>
      </c>
      <c r="N55" s="26">
        <v>0</v>
      </c>
      <c r="O55" s="26">
        <v>14000</v>
      </c>
      <c r="P55" s="161" t="s">
        <v>260</v>
      </c>
    </row>
    <row r="56" spans="1:16" s="23" customFormat="1" ht="24.95" customHeight="1" x14ac:dyDescent="0.25">
      <c r="A56" s="90" t="s">
        <v>104</v>
      </c>
      <c r="B56" s="125" t="s">
        <v>17</v>
      </c>
      <c r="C56" s="106"/>
      <c r="D56" s="111"/>
      <c r="E56" s="9"/>
      <c r="F56" s="112"/>
      <c r="G56" s="168"/>
      <c r="H56" s="168"/>
      <c r="I56" s="113">
        <f t="shared" ref="I56:O56" si="21">SUM(I57:I59)</f>
        <v>10000</v>
      </c>
      <c r="J56" s="113">
        <f t="shared" si="21"/>
        <v>10000</v>
      </c>
      <c r="K56" s="113">
        <f t="shared" si="21"/>
        <v>11000</v>
      </c>
      <c r="L56" s="113">
        <f t="shared" si="21"/>
        <v>31000</v>
      </c>
      <c r="M56" s="113">
        <f t="shared" si="21"/>
        <v>18000</v>
      </c>
      <c r="N56" s="11">
        <f t="shared" si="21"/>
        <v>0</v>
      </c>
      <c r="O56" s="11">
        <f t="shared" si="21"/>
        <v>13000</v>
      </c>
      <c r="P56" s="45"/>
    </row>
    <row r="57" spans="1:16" s="23" customFormat="1" ht="75" x14ac:dyDescent="0.25">
      <c r="A57" s="89" t="s">
        <v>105</v>
      </c>
      <c r="B57" s="138" t="s">
        <v>21</v>
      </c>
      <c r="C57" s="36"/>
      <c r="D57" s="84"/>
      <c r="E57" s="21"/>
      <c r="F57" s="137" t="s">
        <v>157</v>
      </c>
      <c r="G57" s="150" t="s">
        <v>67</v>
      </c>
      <c r="H57" s="150" t="s">
        <v>219</v>
      </c>
      <c r="I57" s="85">
        <v>5000</v>
      </c>
      <c r="J57" s="85">
        <v>5000</v>
      </c>
      <c r="K57" s="85">
        <v>5000</v>
      </c>
      <c r="L57" s="85">
        <v>15000</v>
      </c>
      <c r="M57" s="85">
        <v>15000</v>
      </c>
      <c r="N57" s="26">
        <v>0</v>
      </c>
      <c r="O57" s="26">
        <v>0</v>
      </c>
      <c r="P57" s="86"/>
    </row>
    <row r="58" spans="1:16" s="23" customFormat="1" ht="45" x14ac:dyDescent="0.25">
      <c r="A58" s="89" t="s">
        <v>106</v>
      </c>
      <c r="B58" s="138" t="s">
        <v>21</v>
      </c>
      <c r="C58" s="36"/>
      <c r="D58" s="84"/>
      <c r="E58" s="21"/>
      <c r="F58" s="137" t="s">
        <v>157</v>
      </c>
      <c r="G58" s="150" t="s">
        <v>67</v>
      </c>
      <c r="H58" s="150" t="s">
        <v>220</v>
      </c>
      <c r="I58" s="85">
        <v>1000</v>
      </c>
      <c r="J58" s="85">
        <v>1000</v>
      </c>
      <c r="K58" s="85">
        <v>1000</v>
      </c>
      <c r="L58" s="85">
        <v>3000</v>
      </c>
      <c r="M58" s="85">
        <v>3000</v>
      </c>
      <c r="N58" s="26">
        <v>0</v>
      </c>
      <c r="O58" s="26">
        <v>0</v>
      </c>
      <c r="P58" s="86"/>
    </row>
    <row r="59" spans="1:16" s="23" customFormat="1" ht="90" x14ac:dyDescent="0.25">
      <c r="A59" s="89" t="s">
        <v>107</v>
      </c>
      <c r="B59" s="138" t="s">
        <v>21</v>
      </c>
      <c r="C59" s="36"/>
      <c r="D59" s="84"/>
      <c r="E59" s="21"/>
      <c r="F59" s="137" t="s">
        <v>157</v>
      </c>
      <c r="G59" s="150" t="s">
        <v>67</v>
      </c>
      <c r="H59" s="150" t="s">
        <v>221</v>
      </c>
      <c r="I59" s="85">
        <v>4000</v>
      </c>
      <c r="J59" s="85">
        <v>4000</v>
      </c>
      <c r="K59" s="85">
        <v>5000</v>
      </c>
      <c r="L59" s="85">
        <v>13000</v>
      </c>
      <c r="M59" s="85">
        <v>0</v>
      </c>
      <c r="N59" s="26">
        <v>0</v>
      </c>
      <c r="O59" s="26">
        <v>13000</v>
      </c>
      <c r="P59" s="161" t="s">
        <v>260</v>
      </c>
    </row>
    <row r="60" spans="1:16" s="23" customFormat="1" ht="24.95" customHeight="1" x14ac:dyDescent="0.25">
      <c r="A60" s="90" t="s">
        <v>111</v>
      </c>
      <c r="B60" s="125" t="s">
        <v>17</v>
      </c>
      <c r="C60" s="106"/>
      <c r="D60" s="111"/>
      <c r="E60" s="9"/>
      <c r="F60" s="112"/>
      <c r="G60" s="168"/>
      <c r="H60" s="168"/>
      <c r="I60" s="113">
        <f t="shared" ref="I60:O60" si="22">SUM(I61:I63)</f>
        <v>51000</v>
      </c>
      <c r="J60" s="113">
        <f t="shared" si="22"/>
        <v>61500</v>
      </c>
      <c r="K60" s="113">
        <f t="shared" si="22"/>
        <v>61500</v>
      </c>
      <c r="L60" s="113">
        <f t="shared" si="22"/>
        <v>174000</v>
      </c>
      <c r="M60" s="113">
        <f t="shared" si="22"/>
        <v>145000</v>
      </c>
      <c r="N60" s="11">
        <f t="shared" si="22"/>
        <v>0</v>
      </c>
      <c r="O60" s="11">
        <f t="shared" si="22"/>
        <v>29000</v>
      </c>
      <c r="P60" s="45"/>
    </row>
    <row r="61" spans="1:16" s="23" customFormat="1" ht="75" x14ac:dyDescent="0.25">
      <c r="A61" s="89" t="s">
        <v>108</v>
      </c>
      <c r="B61" s="138" t="s">
        <v>21</v>
      </c>
      <c r="C61" s="36"/>
      <c r="D61" s="84"/>
      <c r="E61" s="21"/>
      <c r="F61" s="137" t="s">
        <v>158</v>
      </c>
      <c r="G61" s="150" t="s">
        <v>67</v>
      </c>
      <c r="H61" s="150" t="s">
        <v>222</v>
      </c>
      <c r="I61" s="85">
        <v>4000</v>
      </c>
      <c r="J61" s="85">
        <v>4000</v>
      </c>
      <c r="K61" s="85">
        <v>4000</v>
      </c>
      <c r="L61" s="85">
        <v>12000</v>
      </c>
      <c r="M61" s="85">
        <v>2000</v>
      </c>
      <c r="N61" s="26">
        <v>0</v>
      </c>
      <c r="O61" s="26">
        <v>10000</v>
      </c>
      <c r="P61" s="158" t="s">
        <v>261</v>
      </c>
    </row>
    <row r="62" spans="1:16" s="23" customFormat="1" ht="51" x14ac:dyDescent="0.25">
      <c r="A62" s="89" t="s">
        <v>109</v>
      </c>
      <c r="B62" s="138" t="s">
        <v>21</v>
      </c>
      <c r="C62" s="36"/>
      <c r="D62" s="84"/>
      <c r="E62" s="21"/>
      <c r="F62" s="137" t="s">
        <v>158</v>
      </c>
      <c r="G62" s="150" t="s">
        <v>181</v>
      </c>
      <c r="H62" s="150" t="s">
        <v>223</v>
      </c>
      <c r="I62" s="85">
        <v>0</v>
      </c>
      <c r="J62" s="85">
        <v>10500</v>
      </c>
      <c r="K62" s="85">
        <v>10500</v>
      </c>
      <c r="L62" s="85">
        <v>21000</v>
      </c>
      <c r="M62" s="85">
        <v>2000</v>
      </c>
      <c r="N62" s="26">
        <v>0</v>
      </c>
      <c r="O62" s="26">
        <v>19000</v>
      </c>
      <c r="P62" s="158" t="s">
        <v>262</v>
      </c>
    </row>
    <row r="63" spans="1:16" s="23" customFormat="1" ht="45" x14ac:dyDescent="0.25">
      <c r="A63" s="89" t="s">
        <v>110</v>
      </c>
      <c r="B63" s="138" t="s">
        <v>21</v>
      </c>
      <c r="C63" s="36"/>
      <c r="D63" s="84"/>
      <c r="E63" s="21"/>
      <c r="F63" s="137" t="s">
        <v>143</v>
      </c>
      <c r="G63" s="150" t="s">
        <v>182</v>
      </c>
      <c r="H63" s="150" t="s">
        <v>224</v>
      </c>
      <c r="I63" s="85">
        <v>47000</v>
      </c>
      <c r="J63" s="85">
        <v>47000</v>
      </c>
      <c r="K63" s="85">
        <v>47000</v>
      </c>
      <c r="L63" s="85">
        <v>141000</v>
      </c>
      <c r="M63" s="85">
        <v>141000</v>
      </c>
      <c r="N63" s="26">
        <v>0</v>
      </c>
      <c r="O63" s="26">
        <v>0</v>
      </c>
      <c r="P63" s="86"/>
    </row>
    <row r="64" spans="1:16" s="23" customFormat="1" ht="24.95" customHeight="1" x14ac:dyDescent="0.25">
      <c r="A64" s="90" t="s">
        <v>112</v>
      </c>
      <c r="B64" s="121" t="s">
        <v>17</v>
      </c>
      <c r="C64" s="106"/>
      <c r="D64" s="111"/>
      <c r="E64" s="9"/>
      <c r="F64" s="112"/>
      <c r="G64" s="168"/>
      <c r="H64" s="168"/>
      <c r="I64" s="113">
        <f t="shared" ref="I64:O64" si="23">SUM(I65:I66)</f>
        <v>170000</v>
      </c>
      <c r="J64" s="113">
        <f t="shared" si="23"/>
        <v>185000</v>
      </c>
      <c r="K64" s="113">
        <f t="shared" si="23"/>
        <v>185000</v>
      </c>
      <c r="L64" s="113">
        <f t="shared" si="23"/>
        <v>540000</v>
      </c>
      <c r="M64" s="113">
        <f t="shared" si="23"/>
        <v>6000</v>
      </c>
      <c r="N64" s="11">
        <f t="shared" si="23"/>
        <v>0</v>
      </c>
      <c r="O64" s="11">
        <f t="shared" si="23"/>
        <v>534000</v>
      </c>
      <c r="P64" s="45"/>
    </row>
    <row r="65" spans="1:16" s="23" customFormat="1" ht="165" x14ac:dyDescent="0.25">
      <c r="A65" s="147" t="s">
        <v>113</v>
      </c>
      <c r="B65" s="127" t="s">
        <v>21</v>
      </c>
      <c r="C65" s="128" t="s">
        <v>27</v>
      </c>
      <c r="D65" s="84"/>
      <c r="E65" s="21"/>
      <c r="F65" s="137" t="s">
        <v>160</v>
      </c>
      <c r="G65" s="150" t="s">
        <v>160</v>
      </c>
      <c r="H65" s="150" t="s">
        <v>225</v>
      </c>
      <c r="I65" s="85">
        <v>170000</v>
      </c>
      <c r="J65" s="85">
        <v>170000</v>
      </c>
      <c r="K65" s="85">
        <v>170000</v>
      </c>
      <c r="L65" s="85">
        <v>510000</v>
      </c>
      <c r="M65" s="85">
        <v>0</v>
      </c>
      <c r="N65" s="26">
        <v>0</v>
      </c>
      <c r="O65" s="26">
        <v>510000</v>
      </c>
      <c r="P65" s="158" t="s">
        <v>263</v>
      </c>
    </row>
    <row r="66" spans="1:16" s="23" customFormat="1" ht="30" x14ac:dyDescent="0.25">
      <c r="A66" s="89" t="s">
        <v>114</v>
      </c>
      <c r="B66" s="127" t="s">
        <v>21</v>
      </c>
      <c r="C66" s="36"/>
      <c r="D66" s="84"/>
      <c r="E66" s="21"/>
      <c r="F66" s="137" t="s">
        <v>159</v>
      </c>
      <c r="G66" s="150" t="s">
        <v>160</v>
      </c>
      <c r="H66" s="150" t="s">
        <v>226</v>
      </c>
      <c r="I66" s="85">
        <v>0</v>
      </c>
      <c r="J66" s="85">
        <v>15000</v>
      </c>
      <c r="K66" s="85">
        <v>15000</v>
      </c>
      <c r="L66" s="85">
        <v>30000</v>
      </c>
      <c r="M66" s="85">
        <v>6000</v>
      </c>
      <c r="N66" s="26">
        <v>0</v>
      </c>
      <c r="O66" s="26">
        <v>24000</v>
      </c>
      <c r="P66" s="158" t="s">
        <v>264</v>
      </c>
    </row>
    <row r="67" spans="1:16" s="23" customFormat="1" ht="24.95" customHeight="1" x14ac:dyDescent="0.25">
      <c r="A67" s="87" t="s">
        <v>115</v>
      </c>
      <c r="B67" s="122" t="s">
        <v>17</v>
      </c>
      <c r="C67" s="92"/>
      <c r="D67" s="93"/>
      <c r="E67" s="27"/>
      <c r="F67" s="94"/>
      <c r="G67" s="169"/>
      <c r="H67" s="169"/>
      <c r="I67" s="171">
        <f t="shared" ref="I67:O67" si="24">SUM(I68,I76,I83)</f>
        <v>1385399</v>
      </c>
      <c r="J67" s="171">
        <f t="shared" si="24"/>
        <v>1271759</v>
      </c>
      <c r="K67" s="171">
        <f t="shared" si="24"/>
        <v>748661</v>
      </c>
      <c r="L67" s="171">
        <f t="shared" si="24"/>
        <v>3405819</v>
      </c>
      <c r="M67" s="171">
        <f t="shared" si="24"/>
        <v>665347</v>
      </c>
      <c r="N67" s="170">
        <f t="shared" si="24"/>
        <v>153969</v>
      </c>
      <c r="O67" s="170">
        <f t="shared" si="24"/>
        <v>2586776</v>
      </c>
      <c r="P67" s="54"/>
    </row>
    <row r="68" spans="1:16" s="23" customFormat="1" ht="24.95" customHeight="1" x14ac:dyDescent="0.25">
      <c r="A68" s="105" t="s">
        <v>116</v>
      </c>
      <c r="B68" s="120" t="s">
        <v>17</v>
      </c>
      <c r="C68" s="100"/>
      <c r="D68" s="101"/>
      <c r="E68" s="96"/>
      <c r="F68" s="102"/>
      <c r="G68" s="167"/>
      <c r="H68" s="167"/>
      <c r="I68" s="118">
        <f>SUM(I69,I72,)</f>
        <v>722500</v>
      </c>
      <c r="J68" s="118">
        <f t="shared" ref="J68:O68" si="25">SUM(J69,J72)</f>
        <v>622500</v>
      </c>
      <c r="K68" s="118">
        <f t="shared" si="25"/>
        <v>345706</v>
      </c>
      <c r="L68" s="118">
        <f t="shared" si="25"/>
        <v>1690706</v>
      </c>
      <c r="M68" s="118">
        <f t="shared" si="25"/>
        <v>329556</v>
      </c>
      <c r="N68" s="172">
        <f t="shared" si="25"/>
        <v>0</v>
      </c>
      <c r="O68" s="172">
        <f t="shared" si="25"/>
        <v>1361150</v>
      </c>
      <c r="P68" s="99"/>
    </row>
    <row r="69" spans="1:16" s="23" customFormat="1" ht="24.95" customHeight="1" x14ac:dyDescent="0.25">
      <c r="A69" s="90" t="s">
        <v>117</v>
      </c>
      <c r="B69" s="121" t="s">
        <v>17</v>
      </c>
      <c r="C69" s="106"/>
      <c r="D69" s="111"/>
      <c r="E69" s="9"/>
      <c r="F69" s="112"/>
      <c r="G69" s="168"/>
      <c r="H69" s="168"/>
      <c r="I69" s="113">
        <f t="shared" ref="I69:O69" si="26">SUM(I70:I71)</f>
        <v>278000</v>
      </c>
      <c r="J69" s="113">
        <f t="shared" si="26"/>
        <v>278000</v>
      </c>
      <c r="K69" s="113">
        <f t="shared" si="26"/>
        <v>259706</v>
      </c>
      <c r="L69" s="113">
        <f t="shared" si="26"/>
        <v>815706</v>
      </c>
      <c r="M69" s="113">
        <f t="shared" si="26"/>
        <v>105706</v>
      </c>
      <c r="N69" s="11">
        <f t="shared" si="26"/>
        <v>0</v>
      </c>
      <c r="O69" s="11">
        <f t="shared" si="26"/>
        <v>710000</v>
      </c>
      <c r="P69" s="45"/>
    </row>
    <row r="70" spans="1:16" s="23" customFormat="1" ht="45" x14ac:dyDescent="0.25">
      <c r="A70" s="144" t="s">
        <v>118</v>
      </c>
      <c r="B70" s="127" t="s">
        <v>21</v>
      </c>
      <c r="C70" s="128" t="s">
        <v>27</v>
      </c>
      <c r="D70" s="84"/>
      <c r="E70" s="21"/>
      <c r="F70" s="150" t="s">
        <v>161</v>
      </c>
      <c r="G70" s="150" t="s">
        <v>67</v>
      </c>
      <c r="H70" s="150" t="s">
        <v>228</v>
      </c>
      <c r="I70" s="85">
        <v>88000</v>
      </c>
      <c r="J70" s="85">
        <v>88000</v>
      </c>
      <c r="K70" s="85">
        <v>79706</v>
      </c>
      <c r="L70" s="85">
        <v>255706</v>
      </c>
      <c r="M70" s="85">
        <v>105706</v>
      </c>
      <c r="N70" s="26">
        <v>0</v>
      </c>
      <c r="O70" s="26">
        <v>150000</v>
      </c>
      <c r="P70" s="161" t="s">
        <v>265</v>
      </c>
    </row>
    <row r="71" spans="1:16" s="23" customFormat="1" ht="51" x14ac:dyDescent="0.25">
      <c r="A71" s="145" t="s">
        <v>119</v>
      </c>
      <c r="B71" s="127" t="s">
        <v>21</v>
      </c>
      <c r="C71" s="36"/>
      <c r="D71" s="84"/>
      <c r="E71" s="21"/>
      <c r="F71" s="150" t="s">
        <v>143</v>
      </c>
      <c r="G71" s="150" t="s">
        <v>183</v>
      </c>
      <c r="H71" s="150" t="s">
        <v>227</v>
      </c>
      <c r="I71" s="85">
        <v>190000</v>
      </c>
      <c r="J71" s="85">
        <v>190000</v>
      </c>
      <c r="K71" s="85">
        <v>180000</v>
      </c>
      <c r="L71" s="85">
        <v>560000</v>
      </c>
      <c r="M71" s="85">
        <v>0</v>
      </c>
      <c r="N71" s="26">
        <v>0</v>
      </c>
      <c r="O71" s="26">
        <v>560000</v>
      </c>
      <c r="P71" s="158" t="s">
        <v>266</v>
      </c>
    </row>
    <row r="72" spans="1:16" s="23" customFormat="1" ht="24.95" customHeight="1" x14ac:dyDescent="0.25">
      <c r="A72" s="90" t="s">
        <v>120</v>
      </c>
      <c r="B72" s="121" t="s">
        <v>17</v>
      </c>
      <c r="C72" s="106"/>
      <c r="D72" s="111"/>
      <c r="E72" s="9"/>
      <c r="F72" s="112"/>
      <c r="G72" s="168"/>
      <c r="H72" s="168"/>
      <c r="I72" s="113">
        <f t="shared" ref="I72:O72" si="27">SUM(I73:I75)</f>
        <v>444500</v>
      </c>
      <c r="J72" s="113">
        <f t="shared" si="27"/>
        <v>344500</v>
      </c>
      <c r="K72" s="113">
        <f t="shared" si="27"/>
        <v>86000</v>
      </c>
      <c r="L72" s="113">
        <f t="shared" si="27"/>
        <v>875000</v>
      </c>
      <c r="M72" s="113">
        <f t="shared" si="27"/>
        <v>223850</v>
      </c>
      <c r="N72" s="11">
        <f t="shared" si="27"/>
        <v>0</v>
      </c>
      <c r="O72" s="11">
        <f t="shared" si="27"/>
        <v>651150</v>
      </c>
      <c r="P72" s="45"/>
    </row>
    <row r="73" spans="1:16" s="23" customFormat="1" ht="60" x14ac:dyDescent="0.25">
      <c r="A73" s="78" t="s">
        <v>121</v>
      </c>
      <c r="B73" s="127" t="s">
        <v>21</v>
      </c>
      <c r="C73" s="128" t="s">
        <v>27</v>
      </c>
      <c r="D73" s="84"/>
      <c r="E73" s="21"/>
      <c r="F73" s="150" t="s">
        <v>143</v>
      </c>
      <c r="G73" s="150" t="s">
        <v>184</v>
      </c>
      <c r="H73" s="150" t="s">
        <v>229</v>
      </c>
      <c r="I73" s="85">
        <v>258500</v>
      </c>
      <c r="J73" s="85">
        <v>258500</v>
      </c>
      <c r="K73" s="85">
        <v>0</v>
      </c>
      <c r="L73" s="85">
        <v>517000</v>
      </c>
      <c r="M73" s="85">
        <v>67100</v>
      </c>
      <c r="N73" s="26">
        <v>0</v>
      </c>
      <c r="O73" s="26">
        <v>449900</v>
      </c>
      <c r="P73" s="158" t="s">
        <v>267</v>
      </c>
    </row>
    <row r="74" spans="1:16" s="23" customFormat="1" ht="60" x14ac:dyDescent="0.25">
      <c r="A74" s="78" t="s">
        <v>122</v>
      </c>
      <c r="B74" s="127" t="s">
        <v>21</v>
      </c>
      <c r="C74" s="36"/>
      <c r="D74" s="84"/>
      <c r="E74" s="21"/>
      <c r="F74" s="150" t="s">
        <v>143</v>
      </c>
      <c r="G74" s="150" t="s">
        <v>67</v>
      </c>
      <c r="H74" s="150" t="s">
        <v>230</v>
      </c>
      <c r="I74" s="85">
        <v>86000</v>
      </c>
      <c r="J74" s="85">
        <v>86000</v>
      </c>
      <c r="K74" s="85">
        <v>86000</v>
      </c>
      <c r="L74" s="85">
        <v>258000</v>
      </c>
      <c r="M74" s="85">
        <v>126750</v>
      </c>
      <c r="N74" s="26">
        <v>0</v>
      </c>
      <c r="O74" s="26">
        <v>131250</v>
      </c>
      <c r="P74" s="158" t="s">
        <v>268</v>
      </c>
    </row>
    <row r="75" spans="1:16" s="23" customFormat="1" ht="120" x14ac:dyDescent="0.25">
      <c r="A75" s="78" t="s">
        <v>123</v>
      </c>
      <c r="B75" s="127" t="s">
        <v>21</v>
      </c>
      <c r="C75" s="36"/>
      <c r="D75" s="84"/>
      <c r="E75" s="21"/>
      <c r="F75" s="137" t="s">
        <v>143</v>
      </c>
      <c r="G75" s="16" t="s">
        <v>139</v>
      </c>
      <c r="H75" s="150" t="s">
        <v>231</v>
      </c>
      <c r="I75" s="85">
        <v>100000</v>
      </c>
      <c r="J75" s="85">
        <v>0</v>
      </c>
      <c r="K75" s="85">
        <v>0</v>
      </c>
      <c r="L75" s="85">
        <v>100000</v>
      </c>
      <c r="M75" s="85">
        <v>30000</v>
      </c>
      <c r="N75" s="26">
        <v>0</v>
      </c>
      <c r="O75" s="26">
        <v>70000</v>
      </c>
      <c r="P75" s="158" t="s">
        <v>269</v>
      </c>
    </row>
    <row r="76" spans="1:16" s="23" customFormat="1" ht="24.95" customHeight="1" x14ac:dyDescent="0.25">
      <c r="A76" s="105" t="s">
        <v>124</v>
      </c>
      <c r="B76" s="120" t="s">
        <v>17</v>
      </c>
      <c r="C76" s="100"/>
      <c r="D76" s="101"/>
      <c r="E76" s="96"/>
      <c r="F76" s="102"/>
      <c r="G76" s="167"/>
      <c r="H76" s="167"/>
      <c r="I76" s="103">
        <f t="shared" ref="I76:O76" si="28">SUM(I77,I80)</f>
        <v>493649</v>
      </c>
      <c r="J76" s="103">
        <f t="shared" si="28"/>
        <v>493509</v>
      </c>
      <c r="K76" s="103">
        <f t="shared" si="28"/>
        <v>263205</v>
      </c>
      <c r="L76" s="103">
        <f t="shared" si="28"/>
        <v>1250363</v>
      </c>
      <c r="M76" s="103">
        <f t="shared" si="28"/>
        <v>301291</v>
      </c>
      <c r="N76" s="98">
        <f t="shared" si="28"/>
        <v>153969</v>
      </c>
      <c r="O76" s="98">
        <f t="shared" si="28"/>
        <v>795376</v>
      </c>
      <c r="P76" s="99"/>
    </row>
    <row r="77" spans="1:16" s="23" customFormat="1" ht="24.95" customHeight="1" x14ac:dyDescent="0.25">
      <c r="A77" s="123" t="s">
        <v>125</v>
      </c>
      <c r="B77" s="121" t="s">
        <v>17</v>
      </c>
      <c r="C77" s="106"/>
      <c r="D77" s="111"/>
      <c r="E77" s="9"/>
      <c r="F77" s="112"/>
      <c r="G77" s="168"/>
      <c r="H77" s="168"/>
      <c r="I77" s="113">
        <f t="shared" ref="I77:O77" si="29">SUM(I78:I79)</f>
        <v>118104</v>
      </c>
      <c r="J77" s="113">
        <f t="shared" si="29"/>
        <v>118104</v>
      </c>
      <c r="K77" s="113">
        <f t="shared" si="29"/>
        <v>119130</v>
      </c>
      <c r="L77" s="113">
        <f t="shared" si="29"/>
        <v>355338</v>
      </c>
      <c r="M77" s="113">
        <f t="shared" si="29"/>
        <v>112026</v>
      </c>
      <c r="N77" s="11">
        <f t="shared" si="29"/>
        <v>153969</v>
      </c>
      <c r="O77" s="11">
        <f t="shared" si="29"/>
        <v>89616</v>
      </c>
      <c r="P77" s="45"/>
    </row>
    <row r="78" spans="1:16" s="23" customFormat="1" ht="90" x14ac:dyDescent="0.25">
      <c r="A78" s="89" t="s">
        <v>126</v>
      </c>
      <c r="B78" s="138" t="s">
        <v>21</v>
      </c>
      <c r="C78" s="36"/>
      <c r="D78" s="84"/>
      <c r="E78" s="21"/>
      <c r="F78" s="137" t="s">
        <v>162</v>
      </c>
      <c r="G78" s="150" t="s">
        <v>162</v>
      </c>
      <c r="H78" s="150" t="s">
        <v>232</v>
      </c>
      <c r="I78" s="85">
        <v>98104</v>
      </c>
      <c r="J78" s="85">
        <v>98104</v>
      </c>
      <c r="K78" s="85">
        <v>99130</v>
      </c>
      <c r="L78" s="85">
        <v>295338</v>
      </c>
      <c r="M78" s="85">
        <v>106026</v>
      </c>
      <c r="N78" s="26">
        <v>153969</v>
      </c>
      <c r="O78" s="26">
        <v>35616</v>
      </c>
      <c r="P78" s="158" t="s">
        <v>270</v>
      </c>
    </row>
    <row r="79" spans="1:16" s="23" customFormat="1" ht="45" x14ac:dyDescent="0.25">
      <c r="A79" s="89" t="s">
        <v>127</v>
      </c>
      <c r="B79" s="138" t="s">
        <v>21</v>
      </c>
      <c r="C79" s="36"/>
      <c r="D79" s="84"/>
      <c r="E79" s="21"/>
      <c r="F79" s="137" t="s">
        <v>162</v>
      </c>
      <c r="G79" s="150" t="s">
        <v>67</v>
      </c>
      <c r="H79" s="150" t="s">
        <v>233</v>
      </c>
      <c r="I79" s="85">
        <v>20000</v>
      </c>
      <c r="J79" s="85">
        <v>20000</v>
      </c>
      <c r="K79" s="85">
        <v>20000</v>
      </c>
      <c r="L79" s="85">
        <v>60000</v>
      </c>
      <c r="M79" s="85">
        <v>6000</v>
      </c>
      <c r="N79" s="26">
        <v>0</v>
      </c>
      <c r="O79" s="26">
        <v>54000</v>
      </c>
      <c r="P79" s="158" t="s">
        <v>271</v>
      </c>
    </row>
    <row r="80" spans="1:16" s="23" customFormat="1" ht="24.95" customHeight="1" x14ac:dyDescent="0.25">
      <c r="A80" s="126" t="s">
        <v>128</v>
      </c>
      <c r="B80" s="121" t="s">
        <v>17</v>
      </c>
      <c r="C80" s="106"/>
      <c r="D80" s="111"/>
      <c r="E80" s="9"/>
      <c r="F80" s="112"/>
      <c r="G80" s="168"/>
      <c r="H80" s="168"/>
      <c r="I80" s="113">
        <f t="shared" ref="I80:O80" si="30">SUM(I81:I82)</f>
        <v>375545</v>
      </c>
      <c r="J80" s="113">
        <f t="shared" si="30"/>
        <v>375405</v>
      </c>
      <c r="K80" s="113">
        <f t="shared" si="30"/>
        <v>144075</v>
      </c>
      <c r="L80" s="113">
        <f t="shared" si="30"/>
        <v>895025</v>
      </c>
      <c r="M80" s="113">
        <f t="shared" si="30"/>
        <v>189265</v>
      </c>
      <c r="N80" s="11">
        <f t="shared" si="30"/>
        <v>0</v>
      </c>
      <c r="O80" s="11">
        <f t="shared" si="30"/>
        <v>705760</v>
      </c>
      <c r="P80" s="45"/>
    </row>
    <row r="81" spans="1:16" s="23" customFormat="1" ht="60" x14ac:dyDescent="0.25">
      <c r="A81" s="151" t="s">
        <v>129</v>
      </c>
      <c r="B81" s="127" t="s">
        <v>21</v>
      </c>
      <c r="C81" s="128" t="s">
        <v>27</v>
      </c>
      <c r="D81" s="84"/>
      <c r="E81" s="21"/>
      <c r="F81" s="137" t="s">
        <v>163</v>
      </c>
      <c r="G81" s="150" t="s">
        <v>185</v>
      </c>
      <c r="H81" s="150" t="s">
        <v>234</v>
      </c>
      <c r="I81" s="85">
        <v>356575</v>
      </c>
      <c r="J81" s="85">
        <v>356575</v>
      </c>
      <c r="K81" s="85">
        <v>144075</v>
      </c>
      <c r="L81" s="85">
        <v>857225</v>
      </c>
      <c r="M81" s="85">
        <v>169725</v>
      </c>
      <c r="N81" s="26">
        <v>0</v>
      </c>
      <c r="O81" s="26">
        <v>687500</v>
      </c>
      <c r="P81" s="158" t="s">
        <v>272</v>
      </c>
    </row>
    <row r="82" spans="1:16" s="23" customFormat="1" ht="44.25" customHeight="1" x14ac:dyDescent="0.25">
      <c r="A82" s="78" t="s">
        <v>130</v>
      </c>
      <c r="B82" s="127" t="s">
        <v>21</v>
      </c>
      <c r="C82" s="36"/>
      <c r="D82" s="84"/>
      <c r="E82" s="21"/>
      <c r="F82" s="137" t="s">
        <v>164</v>
      </c>
      <c r="G82" s="150" t="s">
        <v>67</v>
      </c>
      <c r="H82" s="150" t="s">
        <v>235</v>
      </c>
      <c r="I82" s="85">
        <v>18970</v>
      </c>
      <c r="J82" s="85">
        <v>18830</v>
      </c>
      <c r="K82" s="85">
        <v>0</v>
      </c>
      <c r="L82" s="85">
        <v>37800</v>
      </c>
      <c r="M82" s="85">
        <v>19540</v>
      </c>
      <c r="N82" s="26">
        <v>0</v>
      </c>
      <c r="O82" s="26">
        <v>18260</v>
      </c>
      <c r="P82" s="158" t="s">
        <v>273</v>
      </c>
    </row>
    <row r="83" spans="1:16" s="23" customFormat="1" ht="25.5" x14ac:dyDescent="0.25">
      <c r="A83" s="105" t="s">
        <v>131</v>
      </c>
      <c r="B83" s="120" t="s">
        <v>17</v>
      </c>
      <c r="C83" s="100"/>
      <c r="D83" s="101"/>
      <c r="E83" s="96"/>
      <c r="F83" s="102"/>
      <c r="G83" s="167"/>
      <c r="H83" s="167"/>
      <c r="I83" s="103">
        <f t="shared" ref="I83:O83" si="31">SUM(I84)</f>
        <v>169250</v>
      </c>
      <c r="J83" s="103">
        <f t="shared" si="31"/>
        <v>155750</v>
      </c>
      <c r="K83" s="103">
        <f t="shared" si="31"/>
        <v>139750</v>
      </c>
      <c r="L83" s="103">
        <f t="shared" si="31"/>
        <v>464750</v>
      </c>
      <c r="M83" s="103">
        <f t="shared" si="31"/>
        <v>34500</v>
      </c>
      <c r="N83" s="98">
        <f t="shared" si="31"/>
        <v>0</v>
      </c>
      <c r="O83" s="98">
        <f t="shared" si="31"/>
        <v>430250</v>
      </c>
      <c r="P83" s="99"/>
    </row>
    <row r="84" spans="1:16" s="23" customFormat="1" x14ac:dyDescent="0.25">
      <c r="A84" s="123" t="s">
        <v>132</v>
      </c>
      <c r="B84" s="121" t="s">
        <v>17</v>
      </c>
      <c r="C84" s="106"/>
      <c r="D84" s="111"/>
      <c r="E84" s="9"/>
      <c r="F84" s="112"/>
      <c r="G84" s="168"/>
      <c r="H84" s="168"/>
      <c r="I84" s="113">
        <f t="shared" ref="I84:O84" si="32">SUM(I85:I87)</f>
        <v>169250</v>
      </c>
      <c r="J84" s="113">
        <f t="shared" si="32"/>
        <v>155750</v>
      </c>
      <c r="K84" s="113">
        <f t="shared" si="32"/>
        <v>139750</v>
      </c>
      <c r="L84" s="113">
        <f t="shared" si="32"/>
        <v>464750</v>
      </c>
      <c r="M84" s="113">
        <f t="shared" si="32"/>
        <v>34500</v>
      </c>
      <c r="N84" s="11">
        <f t="shared" si="32"/>
        <v>0</v>
      </c>
      <c r="O84" s="11">
        <f t="shared" si="32"/>
        <v>430250</v>
      </c>
      <c r="P84" s="45"/>
    </row>
    <row r="85" spans="1:16" s="23" customFormat="1" ht="75" x14ac:dyDescent="0.25">
      <c r="A85" s="89" t="s">
        <v>133</v>
      </c>
      <c r="B85" s="138" t="s">
        <v>21</v>
      </c>
      <c r="C85" s="36"/>
      <c r="D85" s="84"/>
      <c r="E85" s="21"/>
      <c r="F85" s="137" t="s">
        <v>165</v>
      </c>
      <c r="G85" s="150" t="s">
        <v>186</v>
      </c>
      <c r="H85" s="150" t="s">
        <v>236</v>
      </c>
      <c r="I85" s="85">
        <v>126250</v>
      </c>
      <c r="J85" s="85">
        <v>126250</v>
      </c>
      <c r="K85" s="85">
        <v>126250</v>
      </c>
      <c r="L85" s="85">
        <v>378750</v>
      </c>
      <c r="M85" s="85">
        <v>0</v>
      </c>
      <c r="N85" s="26">
        <v>0</v>
      </c>
      <c r="O85" s="26">
        <v>378750</v>
      </c>
      <c r="P85" s="158" t="s">
        <v>274</v>
      </c>
    </row>
    <row r="86" spans="1:16" s="23" customFormat="1" ht="105" x14ac:dyDescent="0.25">
      <c r="A86" s="89" t="s">
        <v>134</v>
      </c>
      <c r="B86" s="138" t="s">
        <v>21</v>
      </c>
      <c r="C86" s="36"/>
      <c r="D86" s="84"/>
      <c r="E86" s="21"/>
      <c r="F86" s="137" t="s">
        <v>166</v>
      </c>
      <c r="G86" s="150" t="s">
        <v>166</v>
      </c>
      <c r="H86" s="150" t="s">
        <v>237</v>
      </c>
      <c r="I86" s="85">
        <v>25000</v>
      </c>
      <c r="J86" s="85">
        <v>17500</v>
      </c>
      <c r="K86" s="85">
        <v>13500</v>
      </c>
      <c r="L86" s="85">
        <v>56000</v>
      </c>
      <c r="M86" s="85">
        <v>30000</v>
      </c>
      <c r="N86" s="26">
        <v>0</v>
      </c>
      <c r="O86" s="26">
        <v>26000</v>
      </c>
      <c r="P86" s="158" t="s">
        <v>271</v>
      </c>
    </row>
    <row r="87" spans="1:16" ht="45" x14ac:dyDescent="0.25">
      <c r="A87" s="89" t="s">
        <v>135</v>
      </c>
      <c r="B87" s="134" t="s">
        <v>21</v>
      </c>
      <c r="C87" s="32"/>
      <c r="D87" s="46"/>
      <c r="E87" s="14"/>
      <c r="F87" s="146" t="s">
        <v>166</v>
      </c>
      <c r="G87" s="152" t="s">
        <v>187</v>
      </c>
      <c r="H87" s="152" t="s">
        <v>238</v>
      </c>
      <c r="I87" s="17">
        <v>18000</v>
      </c>
      <c r="J87" s="17">
        <v>12000</v>
      </c>
      <c r="K87" s="17">
        <v>0</v>
      </c>
      <c r="L87" s="17">
        <v>30000</v>
      </c>
      <c r="M87" s="17">
        <v>4500</v>
      </c>
      <c r="N87" s="17">
        <v>0</v>
      </c>
      <c r="O87" s="17">
        <v>25500</v>
      </c>
      <c r="P87" s="52" t="s">
        <v>275</v>
      </c>
    </row>
    <row r="88" spans="1:16" ht="47.25" x14ac:dyDescent="0.25">
      <c r="A88" s="180"/>
      <c r="B88" s="181"/>
      <c r="C88" s="182"/>
      <c r="D88" s="183"/>
      <c r="E88" s="184"/>
      <c r="F88" s="185"/>
      <c r="G88" s="186"/>
      <c r="H88" s="187"/>
      <c r="I88" s="188">
        <v>2022</v>
      </c>
      <c r="J88" s="188">
        <v>2023</v>
      </c>
      <c r="K88" s="188">
        <v>2024</v>
      </c>
      <c r="L88" s="189" t="s">
        <v>277</v>
      </c>
      <c r="M88" s="190" t="s">
        <v>12</v>
      </c>
      <c r="N88" s="191" t="s">
        <v>13</v>
      </c>
      <c r="O88" s="192" t="s">
        <v>14</v>
      </c>
      <c r="P88" s="193"/>
    </row>
    <row r="89" spans="1:16" ht="54.75" customHeight="1" x14ac:dyDescent="0.25">
      <c r="A89" s="194" t="s">
        <v>278</v>
      </c>
      <c r="B89" s="195"/>
      <c r="C89" s="195"/>
      <c r="D89" s="195"/>
      <c r="E89" s="195"/>
      <c r="F89" s="195"/>
      <c r="G89" s="195"/>
      <c r="H89" s="196"/>
      <c r="I89" s="197">
        <f>SUM(I67+I28+I5)</f>
        <v>2815079</v>
      </c>
      <c r="J89" s="197">
        <f>SUM(J67+J28+J5)</f>
        <v>2626259</v>
      </c>
      <c r="K89" s="197">
        <f>SUM(K67+K28+K5)</f>
        <v>2046874</v>
      </c>
      <c r="L89" s="197">
        <f>SUM(L67+L28+L5)</f>
        <v>7351112</v>
      </c>
      <c r="M89" s="198"/>
      <c r="N89" s="198"/>
      <c r="O89" s="198"/>
      <c r="P89" s="199"/>
    </row>
    <row r="90" spans="1:16" ht="79.5" customHeight="1" x14ac:dyDescent="0.25">
      <c r="A90" s="79" t="s">
        <v>37</v>
      </c>
    </row>
  </sheetData>
  <autoFilter ref="A3:Q90" xr:uid="{00000000-0009-0000-0000-000000000000}"/>
  <mergeCells count="10">
    <mergeCell ref="A89:H89"/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5" max="89" man="1"/>
    <brk id="15" max="1048575" man="1"/>
    <brk id="16" max="1048575" man="1"/>
  </colBreaks>
  <ignoredErrors>
    <ignoredError sqref="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zoomScale="60" zoomScaleNormal="60" workbookViewId="0">
      <selection activeCell="A5" sqref="A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4"/>
      <c r="E1" s="74" t="s">
        <v>0</v>
      </c>
      <c r="F1" s="74"/>
      <c r="G1" s="74"/>
      <c r="H1" s="74"/>
    </row>
    <row r="2" spans="1:17" ht="15" customHeight="1" x14ac:dyDescent="0.25">
      <c r="A2" s="175" t="s">
        <v>1</v>
      </c>
      <c r="B2" s="176" t="s">
        <v>2</v>
      </c>
      <c r="C2" s="177" t="s">
        <v>3</v>
      </c>
      <c r="D2" s="178" t="s">
        <v>38</v>
      </c>
      <c r="E2" s="178" t="s">
        <v>5</v>
      </c>
      <c r="F2" s="178" t="s">
        <v>6</v>
      </c>
      <c r="G2" s="178" t="s">
        <v>7</v>
      </c>
      <c r="H2" s="178" t="s">
        <v>8</v>
      </c>
      <c r="I2" s="174" t="s">
        <v>9</v>
      </c>
      <c r="J2" s="174"/>
      <c r="K2" s="174"/>
      <c r="L2" s="174"/>
      <c r="M2" s="174"/>
      <c r="N2" s="174"/>
      <c r="O2" s="174"/>
      <c r="P2" s="174"/>
    </row>
    <row r="3" spans="1:17" s="5" customFormat="1" ht="45" x14ac:dyDescent="0.25">
      <c r="A3" s="175"/>
      <c r="B3" s="176"/>
      <c r="C3" s="177"/>
      <c r="D3" s="178"/>
      <c r="E3" s="178"/>
      <c r="F3" s="178"/>
      <c r="G3" s="178"/>
      <c r="H3" s="178"/>
      <c r="I3" s="81" t="s">
        <v>10</v>
      </c>
      <c r="J3" s="81" t="s">
        <v>10</v>
      </c>
      <c r="K3" s="81" t="s">
        <v>10</v>
      </c>
      <c r="L3" s="81" t="s">
        <v>11</v>
      </c>
      <c r="M3" s="81" t="s">
        <v>12</v>
      </c>
      <c r="N3" s="81" t="s">
        <v>13</v>
      </c>
      <c r="O3" s="37" t="s">
        <v>14</v>
      </c>
      <c r="P3" s="81" t="s">
        <v>15</v>
      </c>
    </row>
    <row r="4" spans="1:17" s="5" customFormat="1" ht="31.5" x14ac:dyDescent="0.25">
      <c r="A4" s="67" t="s">
        <v>39</v>
      </c>
      <c r="B4" s="82"/>
      <c r="C4" s="8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8"/>
    </row>
    <row r="5" spans="1:17" s="6" customFormat="1" ht="24.95" customHeight="1" x14ac:dyDescent="0.25">
      <c r="A5" s="61" t="s">
        <v>16</v>
      </c>
      <c r="B5" s="38" t="s">
        <v>17</v>
      </c>
      <c r="C5" s="38"/>
      <c r="D5" s="39"/>
      <c r="E5" s="39"/>
      <c r="F5" s="40"/>
      <c r="G5" s="40"/>
      <c r="H5" s="40"/>
      <c r="I5" s="41">
        <f t="shared" ref="I5:O5" si="0">SUM(I6,I23)</f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2"/>
    </row>
    <row r="6" spans="1:17" ht="24.95" customHeight="1" x14ac:dyDescent="0.25">
      <c r="A6" s="62" t="s">
        <v>18</v>
      </c>
      <c r="B6" s="43" t="s">
        <v>17</v>
      </c>
      <c r="C6" s="43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3"/>
    </row>
    <row r="7" spans="1:17" ht="24.95" customHeight="1" x14ac:dyDescent="0.25">
      <c r="A7" s="63" t="s">
        <v>19</v>
      </c>
      <c r="B7" s="44"/>
      <c r="C7" s="44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5"/>
      <c r="Q7" s="12"/>
    </row>
    <row r="8" spans="1:17" ht="24.95" customHeight="1" x14ac:dyDescent="0.25">
      <c r="A8" s="64" t="s">
        <v>20</v>
      </c>
      <c r="B8" s="32" t="s">
        <v>21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4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4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3" t="s">
        <v>22</v>
      </c>
      <c r="B11" s="44" t="s">
        <v>17</v>
      </c>
      <c r="C11" s="44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5"/>
      <c r="Q11" s="12"/>
    </row>
    <row r="12" spans="1:17" s="23" customFormat="1" ht="24.95" customHeight="1" x14ac:dyDescent="0.25">
      <c r="A12" s="64" t="s">
        <v>23</v>
      </c>
      <c r="B12" s="36" t="s">
        <v>24</v>
      </c>
      <c r="C12" s="36"/>
      <c r="D12" s="21"/>
      <c r="E12" s="21"/>
      <c r="F12" s="22"/>
      <c r="G12" s="22"/>
      <c r="H12" s="47"/>
      <c r="I12" s="48"/>
      <c r="J12" s="48"/>
      <c r="K12" s="48"/>
      <c r="L12" s="48"/>
      <c r="M12" s="49"/>
      <c r="N12" s="49"/>
      <c r="O12" s="50"/>
      <c r="P12" s="51"/>
      <c r="Q12" s="24"/>
    </row>
    <row r="13" spans="1:17" s="23" customFormat="1" ht="24.95" customHeight="1" x14ac:dyDescent="0.25">
      <c r="A13" s="64"/>
      <c r="B13" s="36"/>
      <c r="C13" s="36"/>
      <c r="D13" s="21"/>
      <c r="E13" s="21"/>
      <c r="F13" s="22"/>
      <c r="G13" s="22"/>
      <c r="H13" s="47"/>
      <c r="I13" s="48"/>
      <c r="J13" s="48"/>
      <c r="K13" s="48"/>
      <c r="L13" s="48"/>
      <c r="M13" s="49"/>
      <c r="N13" s="49"/>
      <c r="O13" s="50"/>
      <c r="P13" s="51"/>
      <c r="Q13" s="24"/>
    </row>
    <row r="14" spans="1:17" ht="24.95" customHeight="1" x14ac:dyDescent="0.25">
      <c r="A14" s="64"/>
      <c r="B14" s="32"/>
      <c r="C14" s="32"/>
      <c r="D14" s="16"/>
      <c r="E14" s="18"/>
      <c r="F14" s="16"/>
      <c r="G14" s="16"/>
      <c r="H14" s="16"/>
      <c r="I14" s="48"/>
      <c r="J14" s="48"/>
      <c r="K14" s="48"/>
      <c r="L14" s="16"/>
      <c r="M14" s="16"/>
      <c r="N14" s="16"/>
      <c r="O14" s="16"/>
      <c r="P14" s="52"/>
    </row>
    <row r="15" spans="1:17" ht="24.95" customHeight="1" x14ac:dyDescent="0.25">
      <c r="A15" s="63" t="s">
        <v>25</v>
      </c>
      <c r="B15" s="44" t="s">
        <v>17</v>
      </c>
      <c r="C15" s="44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5"/>
    </row>
    <row r="16" spans="1:17" ht="24.95" customHeight="1" x14ac:dyDescent="0.25">
      <c r="A16" s="64" t="s">
        <v>26</v>
      </c>
      <c r="B16" s="32" t="s">
        <v>21</v>
      </c>
      <c r="C16" s="70" t="s">
        <v>27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2"/>
    </row>
    <row r="17" spans="1:16" ht="24.95" customHeight="1" x14ac:dyDescent="0.25">
      <c r="A17" s="64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2"/>
    </row>
    <row r="18" spans="1:16" ht="24.95" customHeight="1" x14ac:dyDescent="0.25">
      <c r="A18" s="64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2"/>
    </row>
    <row r="19" spans="1:16" ht="24.95" customHeight="1" x14ac:dyDescent="0.25">
      <c r="A19" s="63" t="s">
        <v>28</v>
      </c>
      <c r="B19" s="44" t="s">
        <v>17</v>
      </c>
      <c r="C19" s="44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5"/>
    </row>
    <row r="20" spans="1:16" ht="24.95" customHeight="1" x14ac:dyDescent="0.25">
      <c r="A20" s="64" t="s">
        <v>29</v>
      </c>
      <c r="B20" s="32" t="s">
        <v>24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4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5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3"/>
    </row>
    <row r="23" spans="1:16" ht="24.95" customHeight="1" x14ac:dyDescent="0.25">
      <c r="A23" s="61" t="s">
        <v>30</v>
      </c>
      <c r="B23" s="38" t="s">
        <v>17</v>
      </c>
      <c r="C23" s="38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4"/>
    </row>
    <row r="24" spans="1:16" ht="24.95" customHeight="1" x14ac:dyDescent="0.25">
      <c r="A24" s="63" t="s">
        <v>31</v>
      </c>
      <c r="B24" s="44" t="s">
        <v>17</v>
      </c>
      <c r="C24" s="44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5"/>
    </row>
    <row r="25" spans="1:16" ht="24.95" customHeight="1" x14ac:dyDescent="0.25">
      <c r="A25" s="64" t="s">
        <v>32</v>
      </c>
      <c r="B25" s="32" t="s">
        <v>24</v>
      </c>
      <c r="C25" s="70" t="s">
        <v>27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4"/>
      <c r="B26" s="32"/>
      <c r="C26" s="32"/>
      <c r="D26" s="14"/>
      <c r="E26" s="18"/>
      <c r="F26" s="55"/>
      <c r="G26" s="25"/>
      <c r="H26" s="25"/>
      <c r="I26" s="48"/>
      <c r="J26" s="48"/>
      <c r="K26" s="48"/>
      <c r="L26" s="48"/>
      <c r="M26" s="55"/>
      <c r="N26" s="56"/>
      <c r="O26" s="55"/>
      <c r="P26" s="57"/>
    </row>
    <row r="27" spans="1:16" ht="24.95" customHeight="1" x14ac:dyDescent="0.25">
      <c r="A27" s="64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8"/>
    </row>
    <row r="28" spans="1:16" ht="24.95" customHeight="1" x14ac:dyDescent="0.25">
      <c r="A28" s="63" t="s">
        <v>33</v>
      </c>
      <c r="B28" s="44" t="s">
        <v>17</v>
      </c>
      <c r="C28" s="44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5"/>
    </row>
    <row r="29" spans="1:16" s="6" customFormat="1" ht="24.95" customHeight="1" x14ac:dyDescent="0.25">
      <c r="A29" s="64" t="s">
        <v>34</v>
      </c>
      <c r="B29" s="32"/>
      <c r="C29" s="32"/>
      <c r="D29" s="46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59"/>
    </row>
    <row r="30" spans="1:16" ht="24.95" customHeight="1" x14ac:dyDescent="0.25">
      <c r="A30" s="64"/>
      <c r="B30" s="32"/>
      <c r="C30" s="32"/>
      <c r="D30" s="46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0"/>
    </row>
    <row r="31" spans="1:16" x14ac:dyDescent="0.25">
      <c r="A31" s="64"/>
      <c r="B31" s="32"/>
      <c r="C31" s="32"/>
      <c r="D31" s="46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0"/>
    </row>
    <row r="32" spans="1:16" x14ac:dyDescent="0.25">
      <c r="A32" s="73" t="s">
        <v>35</v>
      </c>
    </row>
    <row r="33" spans="1:1" ht="45" x14ac:dyDescent="0.25">
      <c r="A33" s="71" t="s">
        <v>36</v>
      </c>
    </row>
    <row r="34" spans="1:1" ht="60" x14ac:dyDescent="0.25">
      <c r="A34" s="72" t="s">
        <v>37</v>
      </c>
    </row>
  </sheetData>
  <autoFilter ref="A3:Q31" xr:uid="{00000000-0009-0000-0000-000001000000}"/>
  <mergeCells count="9">
    <mergeCell ref="I2:P2"/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zoomScale="60" zoomScaleNormal="60" workbookViewId="0">
      <selection activeCell="C5" sqref="C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4"/>
      <c r="E1" s="74" t="s">
        <v>0</v>
      </c>
      <c r="F1" s="74"/>
      <c r="G1" s="74"/>
      <c r="H1" s="74"/>
    </row>
    <row r="2" spans="1:17" ht="15" customHeight="1" x14ac:dyDescent="0.25">
      <c r="A2" s="175" t="s">
        <v>1</v>
      </c>
      <c r="B2" s="176" t="s">
        <v>2</v>
      </c>
      <c r="C2" s="177" t="s">
        <v>3</v>
      </c>
      <c r="D2" s="178" t="s">
        <v>38</v>
      </c>
      <c r="E2" s="178" t="s">
        <v>5</v>
      </c>
      <c r="F2" s="178" t="s">
        <v>6</v>
      </c>
      <c r="G2" s="178" t="s">
        <v>7</v>
      </c>
      <c r="H2" s="178" t="s">
        <v>8</v>
      </c>
      <c r="I2" s="174" t="s">
        <v>9</v>
      </c>
      <c r="J2" s="174"/>
      <c r="K2" s="174"/>
      <c r="L2" s="174"/>
      <c r="M2" s="174"/>
      <c r="N2" s="174"/>
      <c r="O2" s="174"/>
      <c r="P2" s="174"/>
    </row>
    <row r="3" spans="1:17" s="5" customFormat="1" ht="45" x14ac:dyDescent="0.25">
      <c r="A3" s="175"/>
      <c r="B3" s="176"/>
      <c r="C3" s="177"/>
      <c r="D3" s="178"/>
      <c r="E3" s="178"/>
      <c r="F3" s="178"/>
      <c r="G3" s="178"/>
      <c r="H3" s="178"/>
      <c r="I3" s="81" t="s">
        <v>10</v>
      </c>
      <c r="J3" s="81" t="s">
        <v>10</v>
      </c>
      <c r="K3" s="81" t="s">
        <v>10</v>
      </c>
      <c r="L3" s="81" t="s">
        <v>11</v>
      </c>
      <c r="M3" s="81" t="s">
        <v>12</v>
      </c>
      <c r="N3" s="81" t="s">
        <v>13</v>
      </c>
      <c r="O3" s="37" t="s">
        <v>14</v>
      </c>
      <c r="P3" s="81" t="s">
        <v>15</v>
      </c>
    </row>
    <row r="4" spans="1:17" s="5" customFormat="1" ht="31.5" x14ac:dyDescent="0.25">
      <c r="A4" s="67" t="s">
        <v>40</v>
      </c>
      <c r="B4" s="82"/>
      <c r="C4" s="8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8"/>
    </row>
    <row r="5" spans="1:17" s="6" customFormat="1" ht="24.95" customHeight="1" x14ac:dyDescent="0.25">
      <c r="A5" s="61" t="s">
        <v>16</v>
      </c>
      <c r="B5" s="38" t="s">
        <v>17</v>
      </c>
      <c r="C5" s="38"/>
      <c r="D5" s="39"/>
      <c r="E5" s="39"/>
      <c r="F5" s="40"/>
      <c r="G5" s="40"/>
      <c r="H5" s="40"/>
      <c r="I5" s="41">
        <f t="shared" ref="I5:O5" si="0">SUM(I6,I23)</f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2"/>
    </row>
    <row r="6" spans="1:17" ht="24.95" customHeight="1" x14ac:dyDescent="0.25">
      <c r="A6" s="62" t="s">
        <v>18</v>
      </c>
      <c r="B6" s="43" t="s">
        <v>17</v>
      </c>
      <c r="C6" s="43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3"/>
    </row>
    <row r="7" spans="1:17" ht="24.95" customHeight="1" x14ac:dyDescent="0.25">
      <c r="A7" s="63" t="s">
        <v>19</v>
      </c>
      <c r="B7" s="44"/>
      <c r="C7" s="44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5"/>
      <c r="Q7" s="12"/>
    </row>
    <row r="8" spans="1:17" ht="24.95" customHeight="1" x14ac:dyDescent="0.25">
      <c r="A8" s="64" t="s">
        <v>20</v>
      </c>
      <c r="B8" s="32" t="s">
        <v>21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4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4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3" t="s">
        <v>22</v>
      </c>
      <c r="B11" s="44" t="s">
        <v>17</v>
      </c>
      <c r="C11" s="44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5"/>
      <c r="Q11" s="12"/>
    </row>
    <row r="12" spans="1:17" s="23" customFormat="1" ht="24.95" customHeight="1" x14ac:dyDescent="0.25">
      <c r="A12" s="64" t="s">
        <v>23</v>
      </c>
      <c r="B12" s="36" t="s">
        <v>24</v>
      </c>
      <c r="C12" s="36"/>
      <c r="D12" s="21"/>
      <c r="E12" s="21"/>
      <c r="F12" s="22"/>
      <c r="G12" s="22"/>
      <c r="H12" s="47"/>
      <c r="I12" s="48"/>
      <c r="J12" s="48"/>
      <c r="K12" s="48"/>
      <c r="L12" s="48"/>
      <c r="M12" s="49"/>
      <c r="N12" s="49"/>
      <c r="O12" s="50"/>
      <c r="P12" s="51"/>
      <c r="Q12" s="24"/>
    </row>
    <row r="13" spans="1:17" s="23" customFormat="1" ht="24.95" customHeight="1" x14ac:dyDescent="0.25">
      <c r="A13" s="64"/>
      <c r="B13" s="36"/>
      <c r="C13" s="36"/>
      <c r="D13" s="21"/>
      <c r="E13" s="21"/>
      <c r="F13" s="22"/>
      <c r="G13" s="22"/>
      <c r="H13" s="47"/>
      <c r="I13" s="48"/>
      <c r="J13" s="48"/>
      <c r="K13" s="48"/>
      <c r="L13" s="48"/>
      <c r="M13" s="49"/>
      <c r="N13" s="49"/>
      <c r="O13" s="50"/>
      <c r="P13" s="51"/>
      <c r="Q13" s="24"/>
    </row>
    <row r="14" spans="1:17" ht="24.95" customHeight="1" x14ac:dyDescent="0.25">
      <c r="A14" s="64"/>
      <c r="B14" s="32"/>
      <c r="C14" s="32"/>
      <c r="D14" s="16"/>
      <c r="E14" s="18"/>
      <c r="F14" s="16"/>
      <c r="G14" s="16"/>
      <c r="H14" s="16"/>
      <c r="I14" s="48"/>
      <c r="J14" s="48"/>
      <c r="K14" s="48"/>
      <c r="L14" s="16"/>
      <c r="M14" s="16"/>
      <c r="N14" s="16"/>
      <c r="O14" s="16"/>
      <c r="P14" s="52"/>
    </row>
    <row r="15" spans="1:17" ht="24.95" customHeight="1" x14ac:dyDescent="0.25">
      <c r="A15" s="63" t="s">
        <v>25</v>
      </c>
      <c r="B15" s="44" t="s">
        <v>17</v>
      </c>
      <c r="C15" s="44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5"/>
    </row>
    <row r="16" spans="1:17" ht="24.95" customHeight="1" x14ac:dyDescent="0.25">
      <c r="A16" s="64" t="s">
        <v>26</v>
      </c>
      <c r="B16" s="32" t="s">
        <v>21</v>
      </c>
      <c r="C16" s="70" t="s">
        <v>27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2"/>
    </row>
    <row r="17" spans="1:16" ht="24.95" customHeight="1" x14ac:dyDescent="0.25">
      <c r="A17" s="64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2"/>
    </row>
    <row r="18" spans="1:16" ht="24.95" customHeight="1" x14ac:dyDescent="0.25">
      <c r="A18" s="64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2"/>
    </row>
    <row r="19" spans="1:16" ht="24.95" customHeight="1" x14ac:dyDescent="0.25">
      <c r="A19" s="63" t="s">
        <v>28</v>
      </c>
      <c r="B19" s="44" t="s">
        <v>17</v>
      </c>
      <c r="C19" s="44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5"/>
    </row>
    <row r="20" spans="1:16" ht="24.95" customHeight="1" x14ac:dyDescent="0.25">
      <c r="A20" s="64" t="s">
        <v>29</v>
      </c>
      <c r="B20" s="32" t="s">
        <v>24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4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5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3"/>
    </row>
    <row r="23" spans="1:16" ht="24.95" customHeight="1" x14ac:dyDescent="0.25">
      <c r="A23" s="61" t="s">
        <v>30</v>
      </c>
      <c r="B23" s="38" t="s">
        <v>17</v>
      </c>
      <c r="C23" s="38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4"/>
    </row>
    <row r="24" spans="1:16" ht="24.95" customHeight="1" x14ac:dyDescent="0.25">
      <c r="A24" s="63" t="s">
        <v>31</v>
      </c>
      <c r="B24" s="44" t="s">
        <v>17</v>
      </c>
      <c r="C24" s="44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5"/>
    </row>
    <row r="25" spans="1:16" ht="24.95" customHeight="1" x14ac:dyDescent="0.25">
      <c r="A25" s="64" t="s">
        <v>32</v>
      </c>
      <c r="B25" s="32" t="s">
        <v>24</v>
      </c>
      <c r="C25" s="70" t="s">
        <v>27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4"/>
      <c r="B26" s="32"/>
      <c r="C26" s="32"/>
      <c r="D26" s="14"/>
      <c r="E26" s="18"/>
      <c r="F26" s="55"/>
      <c r="G26" s="25"/>
      <c r="H26" s="25"/>
      <c r="I26" s="48"/>
      <c r="J26" s="48"/>
      <c r="K26" s="48"/>
      <c r="L26" s="48"/>
      <c r="M26" s="55"/>
      <c r="N26" s="56"/>
      <c r="O26" s="55"/>
      <c r="P26" s="57"/>
    </row>
    <row r="27" spans="1:16" ht="24.95" customHeight="1" x14ac:dyDescent="0.25">
      <c r="A27" s="64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8"/>
    </row>
    <row r="28" spans="1:16" ht="24.95" customHeight="1" x14ac:dyDescent="0.25">
      <c r="A28" s="63" t="s">
        <v>33</v>
      </c>
      <c r="B28" s="44" t="s">
        <v>17</v>
      </c>
      <c r="C28" s="44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5"/>
    </row>
    <row r="29" spans="1:16" s="6" customFormat="1" ht="24.95" customHeight="1" x14ac:dyDescent="0.25">
      <c r="A29" s="64" t="s">
        <v>34</v>
      </c>
      <c r="B29" s="32"/>
      <c r="C29" s="32"/>
      <c r="D29" s="46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59"/>
    </row>
    <row r="30" spans="1:16" ht="24.95" customHeight="1" x14ac:dyDescent="0.25">
      <c r="A30" s="64"/>
      <c r="B30" s="32"/>
      <c r="C30" s="32"/>
      <c r="D30" s="46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0"/>
    </row>
    <row r="31" spans="1:16" ht="24.95" customHeight="1" x14ac:dyDescent="0.25">
      <c r="A31" s="64"/>
      <c r="B31" s="32"/>
      <c r="C31" s="32"/>
      <c r="D31" s="46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0"/>
    </row>
    <row r="32" spans="1:16" x14ac:dyDescent="0.25">
      <c r="A32" s="73" t="s">
        <v>35</v>
      </c>
    </row>
    <row r="33" spans="1:1" ht="45" x14ac:dyDescent="0.25">
      <c r="A33" s="71" t="s">
        <v>36</v>
      </c>
    </row>
    <row r="34" spans="1:1" ht="60" x14ac:dyDescent="0.25">
      <c r="A34" s="72" t="s">
        <v>37</v>
      </c>
    </row>
  </sheetData>
  <autoFilter ref="A3:Q31" xr:uid="{00000000-0009-0000-0000-000002000000}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4" customWidth="1"/>
    <col min="2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4" t="s">
        <v>41</v>
      </c>
      <c r="E1" s="74"/>
      <c r="F1" s="74"/>
      <c r="G1" s="74"/>
      <c r="H1" s="74"/>
    </row>
    <row r="2" spans="1:17" ht="15" customHeight="1" x14ac:dyDescent="0.25">
      <c r="A2" s="175" t="s">
        <v>42</v>
      </c>
      <c r="B2" s="176" t="s">
        <v>2</v>
      </c>
      <c r="C2" s="177" t="s">
        <v>43</v>
      </c>
      <c r="D2" s="178" t="s">
        <v>44</v>
      </c>
      <c r="E2" s="178" t="s">
        <v>45</v>
      </c>
      <c r="F2" s="178" t="s">
        <v>6</v>
      </c>
      <c r="G2" s="178" t="s">
        <v>7</v>
      </c>
      <c r="H2" s="178" t="s">
        <v>8</v>
      </c>
      <c r="I2" s="174" t="s">
        <v>9</v>
      </c>
      <c r="J2" s="174"/>
      <c r="K2" s="174"/>
      <c r="L2" s="174"/>
      <c r="M2" s="174"/>
      <c r="N2" s="174"/>
      <c r="O2" s="174"/>
      <c r="P2" s="174"/>
    </row>
    <row r="3" spans="1:17" s="5" customFormat="1" ht="45" x14ac:dyDescent="0.25">
      <c r="A3" s="175"/>
      <c r="B3" s="176"/>
      <c r="C3" s="177"/>
      <c r="D3" s="178"/>
      <c r="E3" s="178"/>
      <c r="F3" s="178"/>
      <c r="G3" s="178"/>
      <c r="H3" s="178"/>
      <c r="I3" s="81" t="s">
        <v>10</v>
      </c>
      <c r="J3" s="81" t="s">
        <v>10</v>
      </c>
      <c r="K3" s="81" t="s">
        <v>10</v>
      </c>
      <c r="L3" s="81" t="s">
        <v>11</v>
      </c>
      <c r="M3" s="81" t="s">
        <v>12</v>
      </c>
      <c r="N3" s="81" t="s">
        <v>13</v>
      </c>
      <c r="O3" s="37" t="s">
        <v>14</v>
      </c>
      <c r="P3" s="81" t="s">
        <v>15</v>
      </c>
    </row>
    <row r="4" spans="1:17" s="5" customFormat="1" ht="15.75" x14ac:dyDescent="0.25">
      <c r="A4" s="80" t="s">
        <v>46</v>
      </c>
      <c r="B4" s="82"/>
      <c r="C4" s="8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8"/>
    </row>
    <row r="5" spans="1:17" x14ac:dyDescent="0.25">
      <c r="A5" s="66" t="s">
        <v>47</v>
      </c>
      <c r="B5" s="32"/>
      <c r="C5" s="32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33"/>
      <c r="Q5" s="12"/>
    </row>
    <row r="6" spans="1:17" ht="39" x14ac:dyDescent="0.25">
      <c r="A6" s="75" t="s">
        <v>48</v>
      </c>
      <c r="B6" s="32"/>
      <c r="C6" s="32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33"/>
      <c r="Q6" s="12"/>
    </row>
    <row r="7" spans="1:17" ht="39" x14ac:dyDescent="0.25">
      <c r="A7" s="75" t="s">
        <v>49</v>
      </c>
      <c r="B7" s="32"/>
      <c r="C7" s="32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33"/>
      <c r="Q7" s="12"/>
    </row>
    <row r="8" spans="1:17" x14ac:dyDescent="0.25">
      <c r="A8" s="64"/>
      <c r="B8" s="32"/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x14ac:dyDescent="0.25">
      <c r="A9" s="64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x14ac:dyDescent="0.25">
      <c r="A10" s="64"/>
      <c r="B10" s="32"/>
      <c r="C10" s="32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33"/>
      <c r="Q10" s="12"/>
    </row>
    <row r="11" spans="1:17" x14ac:dyDescent="0.25">
      <c r="A11" s="64"/>
      <c r="B11" s="32"/>
      <c r="C11" s="32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33"/>
      <c r="Q11" s="12"/>
    </row>
    <row r="12" spans="1:17" x14ac:dyDescent="0.25">
      <c r="A12" s="64"/>
      <c r="B12" s="32"/>
      <c r="C12" s="32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33"/>
      <c r="Q12" s="12"/>
    </row>
    <row r="13" spans="1:17" x14ac:dyDescent="0.25">
      <c r="A13" s="64"/>
      <c r="B13" s="32"/>
      <c r="C13" s="32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33"/>
      <c r="Q13" s="12"/>
    </row>
    <row r="14" spans="1:17" x14ac:dyDescent="0.25">
      <c r="A14" s="64"/>
      <c r="B14" s="32"/>
      <c r="C14" s="32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33"/>
      <c r="Q14" s="12"/>
    </row>
    <row r="15" spans="1:17" x14ac:dyDescent="0.25">
      <c r="A15" s="64"/>
      <c r="B15" s="32"/>
      <c r="C15" s="32"/>
      <c r="D15" s="46"/>
      <c r="E15" s="14"/>
      <c r="F15" s="30"/>
      <c r="G15" s="30"/>
      <c r="H15" s="30"/>
      <c r="I15" s="31"/>
      <c r="J15" s="31"/>
      <c r="K15" s="31"/>
      <c r="L15" s="31"/>
      <c r="M15" s="31"/>
      <c r="N15" s="17"/>
      <c r="O15" s="17"/>
      <c r="P15" s="60"/>
    </row>
    <row r="16" spans="1:17" x14ac:dyDescent="0.25">
      <c r="A16" s="64"/>
      <c r="B16" s="32"/>
      <c r="C16" s="32"/>
      <c r="D16" s="46"/>
      <c r="E16" s="14"/>
      <c r="F16" s="30"/>
      <c r="G16" s="30"/>
      <c r="H16" s="30"/>
      <c r="I16" s="17"/>
      <c r="J16" s="17"/>
      <c r="K16" s="17"/>
      <c r="L16" s="17"/>
      <c r="M16" s="17"/>
      <c r="N16" s="17"/>
      <c r="O16" s="17"/>
      <c r="P16" s="60"/>
    </row>
    <row r="18" spans="1:1" x14ac:dyDescent="0.25">
      <c r="A18" s="73" t="s">
        <v>35</v>
      </c>
    </row>
    <row r="19" spans="1:1" ht="64.5" x14ac:dyDescent="0.25">
      <c r="A19" s="76" t="s">
        <v>50</v>
      </c>
    </row>
  </sheetData>
  <autoFilter ref="A3:Q16" xr:uid="{00000000-0009-0000-0000-000003000000}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BD6D265706D4D8F9646769D680B8B" ma:contentTypeVersion="12" ma:contentTypeDescription="Create a new document." ma:contentTypeScope="" ma:versionID="60569a7c4be9d9127cf32df2aecc2e8c">
  <xsd:schema xmlns:xsd="http://www.w3.org/2001/XMLSchema" xmlns:xs="http://www.w3.org/2001/XMLSchema" xmlns:p="http://schemas.microsoft.com/office/2006/metadata/properties" xmlns:ns2="4886a274-b8d5-457a-967b-a7b64b5e56f8" xmlns:ns3="8464edab-ba1a-4cda-973a-00bfd7592d13" xmlns:ns4="de777af5-75c5-4059-8842-b3ca2d118c77" targetNamespace="http://schemas.microsoft.com/office/2006/metadata/properties" ma:root="true" ma:fieldsID="aea36670aa848ae59e4b85b3f8cfa8a2" ns2:_="" ns3:_="" ns4:_="">
    <xsd:import namespace="4886a274-b8d5-457a-967b-a7b64b5e56f8"/>
    <xsd:import namespace="8464edab-ba1a-4cda-973a-00bfd7592d13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6a274-b8d5-457a-967b-a7b64b5e5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4edab-ba1a-4cda-973a-00bfd7592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32JKWRRJAUXM-45464422-376752</_dlc_DocId>
    <_dlc_DocIdUrl xmlns="de777af5-75c5-4059-8842-b3ca2d118c77">
      <Url>https://undp.sharepoint.com/teams/BIH/ILDP/_layouts/15/DocIdRedir.aspx?ID=32JKWRRJAUXM-45464422-376752</Url>
      <Description>32JKWRRJAUXM-45464422-376752</Description>
    </_dlc_DocIdUrl>
  </documentManagement>
</p:properties>
</file>

<file path=customXml/itemProps1.xml><?xml version="1.0" encoding="utf-8"?>
<ds:datastoreItem xmlns:ds="http://schemas.openxmlformats.org/officeDocument/2006/customXml" ds:itemID="{D6A521E5-FDD1-4D10-818D-8A97FBB87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86a274-b8d5-457a-967b-a7b64b5e56f8"/>
    <ds:schemaRef ds:uri="8464edab-ba1a-4cda-973a-00bfd7592d13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990A9-B3CD-431B-B7D0-FBD07C8ABC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173429D-120F-43CA-88B1-4178AA16EF5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FF7B11-FD30-4614-9F47-F9FF4950795E}">
  <ds:schemaRefs>
    <ds:schemaRef ds:uri="http://schemas.microsoft.com/office/2006/metadata/properties"/>
    <ds:schemaRef ds:uri="http://schemas.microsoft.com/office/infopath/2007/PartnerControls"/>
    <ds:schemaRef ds:uri="de777af5-75c5-4059-8842-b3ca2d118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AP Razvojne strategije</vt:lpstr>
      <vt:lpstr>AP Sektorska strategija 1</vt:lpstr>
      <vt:lpstr>AP Sektorska strategija X</vt:lpstr>
      <vt:lpstr>AP Ostali dokumenti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ILDP--:</dc:creator>
  <cp:keywords/>
  <dc:description/>
  <cp:lastModifiedBy>ASUS</cp:lastModifiedBy>
  <cp:revision/>
  <cp:lastPrinted>2021-09-01T12:18:52Z</cp:lastPrinted>
  <dcterms:created xsi:type="dcterms:W3CDTF">2020-10-20T13:24:45Z</dcterms:created>
  <dcterms:modified xsi:type="dcterms:W3CDTF">2021-09-01T12:23:56Z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0x01010011CBD6D265706D4D8F9646769D680B8B</vt:lpwstr>
  </property>
  <property fmtid="{D5CDD505-2E9C-101B-9397-08002B2CF9AE}" pid="3" name="_dlc_DocIdItemGuid">
    <vt:lpwstr>fa6c3eca-344e-4b89-b5c9-9baf6e312782</vt:lpwstr>
  </property>
</Properties>
</file>